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_rels/externalLink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ож 1" sheetId="1" state="visible" r:id="rId2"/>
    <sheet name="прил 2" sheetId="2" state="visible" r:id="rId3"/>
    <sheet name="Прил3" sheetId="3" state="visible" r:id="rId4"/>
  </sheets>
  <externalReferences>
    <externalReference r:id="rId5"/>
  </externalReferences>
  <definedNames>
    <definedName function="false" hidden="false" localSheetId="1" name="_xlnm.Print_Area" vbProcedure="false">'прил 2'!$A$1:$E$49</definedName>
    <definedName function="false" hidden="false" localSheetId="0" name="_xlnm.Print_Area" vbProcedure="false">'прилож 1'!$A$1:$D$22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<sst xmlns="http://schemas.openxmlformats.org/spreadsheetml/2006/main" count="224" uniqueCount="219">
  <si>
    <t xml:space="preserve">Приложение  № 1</t>
  </si>
  <si>
    <t xml:space="preserve">к заключению № 14 от 07.12.2023</t>
  </si>
  <si>
    <t xml:space="preserve">на проект решения Думы городского округа Красноуральск «О внесении изменений в решение Думы городского округа Красноуральск от 19 декабря 2022 года №31 «О бюджете городского округа Красноуральск на 2023 год и плановый период 2024 и 2025 годов»</t>
  </si>
  <si>
    <t xml:space="preserve"> (руб.)</t>
  </si>
  <si>
    <t xml:space="preserve">№ п.п.</t>
  </si>
  <si>
    <t xml:space="preserve">Код </t>
  </si>
  <si>
    <t xml:space="preserve">Наименование ГАД </t>
  </si>
  <si>
    <t xml:space="preserve">Сумма</t>
  </si>
  <si>
    <t xml:space="preserve">011</t>
  </si>
  <si>
    <t xml:space="preserve">Министерство общественной безопасности Свердловской области</t>
  </si>
  <si>
    <t xml:space="preserve">017</t>
  </si>
  <si>
    <t xml:space="preserve">Министерство природных ресурсов и экологии Свердловской области</t>
  </si>
  <si>
    <t xml:space="preserve">019</t>
  </si>
  <si>
    <t xml:space="preserve">Департамент по обеспечению деятельности мировых судей Свердловской области</t>
  </si>
  <si>
    <t xml:space="preserve">027</t>
  </si>
  <si>
    <t xml:space="preserve">Региональная энергетическая комиссия Свердловской области</t>
  </si>
  <si>
    <t xml:space="preserve">039</t>
  </si>
  <si>
    <t xml:space="preserve">Администрация Северного управленческого округа Свердловской области</t>
  </si>
  <si>
    <t xml:space="preserve">042</t>
  </si>
  <si>
    <t xml:space="preserve">Департамент государственно жилищного и строительного надзора Свердловской области</t>
  </si>
  <si>
    <t xml:space="preserve">045 </t>
  </si>
  <si>
    <t xml:space="preserve">Департамент по охране, контролю и регулированию использования животного мира Свердловской области</t>
  </si>
  <si>
    <t xml:space="preserve">048</t>
  </si>
  <si>
    <t xml:space="preserve">Уральское межрегиональное управление Федеральной службы по надзору в сфере природопользования</t>
  </si>
  <si>
    <t xml:space="preserve">076</t>
  </si>
  <si>
    <t xml:space="preserve">Нижнеобское территориальное управление Федерального агентства по рыболовству</t>
  </si>
  <si>
    <t xml:space="preserve">Управление Федеральной налоговой службы по Свердловской области</t>
  </si>
  <si>
    <t xml:space="preserve">Отдел Министерства внутренних дел Российской Федерации по городу Красноуральску</t>
  </si>
  <si>
    <t xml:space="preserve">Администрация городского округа Красноуральск</t>
  </si>
  <si>
    <t xml:space="preserve">Дума городского округа Красноуральск</t>
  </si>
  <si>
    <t xml:space="preserve">Контрольный орган городского округа Красноуральск</t>
  </si>
  <si>
    <t xml:space="preserve">Финансовое управление администрации городского округа Красноуральск</t>
  </si>
  <si>
    <t xml:space="preserve">Итого</t>
  </si>
  <si>
    <t xml:space="preserve">Приложение № 2</t>
  </si>
  <si>
    <t xml:space="preserve">на проект решения Думы городского округа Красноуральск «О внесении изменений в решение Думы городского округа Красноуральск от 19 декабря 2022 года № 31 «О бюджете городского округа Красноуральск на 2023 год и плановый период 2024 и 2025 годов»</t>
  </si>
  <si>
    <t xml:space="preserve">Изменение доходов  по видам </t>
  </si>
  <si>
    <t xml:space="preserve">(руб.)</t>
  </si>
  <si>
    <t xml:space="preserve">Код группы  доходов бюджета</t>
  </si>
  <si>
    <t xml:space="preserve">  Наименование доходов бюджета</t>
  </si>
  <si>
    <t xml:space="preserve">Проект </t>
  </si>
  <si>
    <t xml:space="preserve">Изменение</t>
  </si>
  <si>
    <t xml:space="preserve">Налоговые доходы</t>
  </si>
  <si>
    <t xml:space="preserve">Налоги на прибыль, доходы (НДФЛ)</t>
  </si>
  <si>
    <t xml:space="preserve">Налог на товары (работы, услуги), реализуемые на территории РФ (доходы от уплаты акцизов)</t>
  </si>
  <si>
    <t xml:space="preserve">Налог на совокупный доход, в т.ч.:</t>
  </si>
  <si>
    <t xml:space="preserve">налог, взимаемый в связи с применением упрощенной системы налогообложения</t>
  </si>
  <si>
    <t xml:space="preserve">единый налог на вмененный доход для отдельных видов деятельности</t>
  </si>
  <si>
    <t xml:space="preserve">налог, взимаемый в связи с применением патентной системы налогообложения</t>
  </si>
  <si>
    <t xml:space="preserve">Налоги на имущество, в т.ч.:</t>
  </si>
  <si>
    <t xml:space="preserve">налог на имущество физических лиц</t>
  </si>
  <si>
    <t xml:space="preserve">земельный налог </t>
  </si>
  <si>
    <t xml:space="preserve"> Государственная пошлина</t>
  </si>
  <si>
    <t xml:space="preserve">Неналоговые доходы </t>
  </si>
  <si>
    <t xml:space="preserve">Доходы от использования имущества, в т.ч.:</t>
  </si>
  <si>
    <t xml:space="preserve">аренда земли (неразграниченное право), продажа права  на заключение договоров аренды</t>
  </si>
  <si>
    <t xml:space="preserve">аренда за  муниципальные земли</t>
  </si>
  <si>
    <t xml:space="preserve">аренда имущества в оперативном управлении</t>
  </si>
  <si>
    <t xml:space="preserve">аренда объектов нежилого фонда </t>
  </si>
  <si>
    <t xml:space="preserve">аренда имущества, составляющего казну городского округа </t>
  </si>
  <si>
    <t xml:space="preserve">плата по соглашениям об установлении сервитута</t>
  </si>
  <si>
    <t xml:space="preserve">прочие поступления от использования имущества  (плата за размещение на землях, находящихся в муниципальной собственности,  объектов  без предоставления земельных участков)</t>
  </si>
  <si>
    <t xml:space="preserve">прочие поступления от использования имущества  (плата за пользование жилыми помещениями (плата за наём) муниципального жилищного фонда)</t>
  </si>
  <si>
    <t xml:space="preserve">Прочие поступления от использования имущества (плата по договорам на размещение нестационарного торгового объекта, а также плата за право на заключение указанных договоров)</t>
  </si>
  <si>
    <t xml:space="preserve">Прочие поступления от использования имущества, находящегося в собственности городских округов </t>
  </si>
  <si>
    <t xml:space="preserve">Платежи при пользовании природными ресурсами</t>
  </si>
  <si>
    <t xml:space="preserve"> Доходы от оказания платных услуг и  компенсации затрат государства</t>
  </si>
  <si>
    <t xml:space="preserve">Доходы от продажи материальных и нематериальных активов, в т.ч.:</t>
  </si>
  <si>
    <t xml:space="preserve">доходы от реализации материальных запасов</t>
  </si>
  <si>
    <t xml:space="preserve">доходы от реализации объектов нежилого фонда</t>
  </si>
  <si>
    <t xml:space="preserve">доходы от реализации  основных средств  (прочие доходы от реализации иного имущества)</t>
  </si>
  <si>
    <t xml:space="preserve">Доходы от продажи земельных участков</t>
  </si>
  <si>
    <t xml:space="preserve">Плата за увеличение площади земельных участков</t>
  </si>
  <si>
    <t xml:space="preserve">Штрафы, санкции, возмещение ущерба</t>
  </si>
  <si>
    <t xml:space="preserve">Прочие неналоговые доходы 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</si>
  <si>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</si>
  <si>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Федерации,  в т.ч.:</t>
  </si>
  <si>
    <t xml:space="preserve">Дотации на выравнивание бюджетной обеспеченности</t>
  </si>
  <si>
    <t xml:space="preserve">Субсидии </t>
  </si>
  <si>
    <t xml:space="preserve">Субвенции </t>
  </si>
  <si>
    <t xml:space="preserve">Иные межбюджетные трансферты</t>
  </si>
  <si>
    <t xml:space="preserve">Прочие безвозмездные поступления</t>
  </si>
  <si>
    <t xml:space="preserve">ВСЕГО ДОХОДОВ</t>
  </si>
  <si>
    <t xml:space="preserve">Приложение № 3</t>
  </si>
  <si>
    <t xml:space="preserve">к заключению № 14  от 07.12.2023</t>
  </si>
  <si>
    <t xml:space="preserve">Изменения по разделам, подразделам  классификации расходов   бюджета на 2023 год </t>
  </si>
  <si>
    <t xml:space="preserve">Код раздела  подраздела</t>
  </si>
  <si>
    <t xml:space="preserve">Наименование </t>
  </si>
  <si>
    <t xml:space="preserve">Проект</t>
  </si>
  <si>
    <t xml:space="preserve">Изменения</t>
  </si>
  <si>
    <t xml:space="preserve">Уточнение по источникам</t>
  </si>
  <si>
    <t xml:space="preserve">Корр-ка всего:</t>
  </si>
  <si>
    <t xml:space="preserve">отклонение</t>
  </si>
  <si>
    <t xml:space="preserve">изменение действующих расх обяз</t>
  </si>
  <si>
    <t xml:space="preserve">снятие экономии, уточнение источника финансирования</t>
  </si>
  <si>
    <t xml:space="preserve">принятие новых расх об</t>
  </si>
  <si>
    <t xml:space="preserve">межбюд тран</t>
  </si>
  <si>
    <t xml:space="preserve">б/возм</t>
  </si>
  <si>
    <t xml:space="preserve">областной бюджет</t>
  </si>
  <si>
    <t xml:space="preserve">местный бюджет</t>
  </si>
  <si>
    <t xml:space="preserve"> + </t>
  </si>
  <si>
    <t xml:space="preserve"> - </t>
  </si>
  <si>
    <t xml:space="preserve">0100</t>
  </si>
  <si>
    <t xml:space="preserve">Общегосударственные вопросы</t>
  </si>
  <si>
    <t xml:space="preserve">0102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</si>
  <si>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</si>
  <si>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0103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</si>
  <si>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</si>
  <si>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</si>
  <si>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</si>
  <si>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0105</t>
  </si>
  <si>
    <t xml:space="preserve">Судебная система</t>
  </si>
  <si>
    <t xml:space="preserve">0106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</si>
  <si>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</si>
  <si>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0107</t>
  </si>
  <si>
    <t xml:space="preserve">Обеспечение проведения выборов и референдумов</t>
  </si>
  <si>
    <t xml:space="preserve">0111</t>
  </si>
  <si>
    <t xml:space="preserve">Резервные фонды</t>
  </si>
  <si>
    <t xml:space="preserve">0113</t>
  </si>
  <si>
    <t xml:space="preserve">Другие общегосударственные вопросы</t>
  </si>
  <si>
    <t xml:space="preserve">0300</t>
  </si>
  <si>
    <t xml:space="preserve">Национальная безопасность и правоохранительная деятельность</t>
  </si>
  <si>
    <t xml:space="preserve">0309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</si>
  <si>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</si>
  <si>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0310</t>
  </si>
  <si>
    <t xml:space="preserve">Обеспечение пожарной безопасности</t>
  </si>
  <si>
    <t xml:space="preserve">0314</t>
  </si>
  <si>
    <t xml:space="preserve"> Другие вопросы в области национальной безопасности и правоохранительной деятельности</t>
  </si>
  <si>
    <t xml:space="preserve">0400</t>
  </si>
  <si>
    <t xml:space="preserve">Национальная экономика</t>
  </si>
  <si>
    <t xml:space="preserve">0405</t>
  </si>
  <si>
    <t xml:space="preserve">Сельское хозяйство и рыболовство</t>
  </si>
  <si>
    <t xml:space="preserve">0406</t>
  </si>
  <si>
    <t xml:space="preserve">Водное хозяйство</t>
  </si>
  <si>
    <t xml:space="preserve">0407</t>
  </si>
  <si>
    <t xml:space="preserve">Лесное хозяйство</t>
  </si>
  <si>
    <t xml:space="preserve">0408</t>
  </si>
  <si>
    <t xml:space="preserve">Транспорт</t>
  </si>
  <si>
    <t xml:space="preserve">0409</t>
  </si>
  <si>
    <t xml:space="preserve">Дорожное хозяйство (дорожные фонды)</t>
  </si>
  <si>
    <t xml:space="preserve">0410</t>
  </si>
  <si>
    <t xml:space="preserve">Связь и информатика</t>
  </si>
  <si>
    <t xml:space="preserve">0412</t>
  </si>
  <si>
    <t xml:space="preserve"> Другие вопросы в области национальной экономики</t>
  </si>
  <si>
    <t xml:space="preserve">0500</t>
  </si>
  <si>
    <t xml:space="preserve">Жилищно-коммунальное хозяйство</t>
  </si>
  <si>
    <t xml:space="preserve">0501</t>
  </si>
  <si>
    <t xml:space="preserve">Жилищное хозяйство</t>
  </si>
  <si>
    <t xml:space="preserve">0502</t>
  </si>
  <si>
    <t xml:space="preserve">Коммунальное хозяйство</t>
  </si>
  <si>
    <t xml:space="preserve">0503</t>
  </si>
  <si>
    <t xml:space="preserve">Благоустройство</t>
  </si>
  <si>
    <t xml:space="preserve">0505</t>
  </si>
  <si>
    <t xml:space="preserve">    Другие вопросы в области жилищно-коммунального хозяйства</t>
  </si>
  <si>
    <t xml:space="preserve">0600</t>
  </si>
  <si>
    <t xml:space="preserve">Охрана окружающей среды</t>
  </si>
  <si>
    <t xml:space="preserve">0605</t>
  </si>
  <si>
    <t xml:space="preserve">Другие вопросы в области охраны окружающей среды</t>
  </si>
  <si>
    <t xml:space="preserve">0700</t>
  </si>
  <si>
    <t xml:space="preserve">Образование</t>
  </si>
  <si>
    <t xml:space="preserve">0701</t>
  </si>
  <si>
    <t xml:space="preserve">Дошкольное образование</t>
  </si>
  <si>
    <t xml:space="preserve">0702</t>
  </si>
  <si>
    <t xml:space="preserve">Общее образование</t>
  </si>
  <si>
    <t xml:space="preserve">0703</t>
  </si>
  <si>
    <t xml:space="preserve">Дополнительное образование детей</t>
  </si>
  <si>
    <t xml:space="preserve">0705</t>
  </si>
  <si>
    <t xml:space="preserve">Профессиональная подготовка, переподготовка, повышение квалификации </t>
  </si>
  <si>
    <t xml:space="preserve">0707</t>
  </si>
  <si>
    <t xml:space="preserve">Молодежная политика</t>
  </si>
  <si>
    <t xml:space="preserve">0709</t>
  </si>
  <si>
    <t xml:space="preserve">Другие вопросы в области образования</t>
  </si>
  <si>
    <t xml:space="preserve">0800</t>
  </si>
  <si>
    <t xml:space="preserve">Культура, кинематография</t>
  </si>
  <si>
    <t xml:space="preserve">0801</t>
  </si>
  <si>
    <t xml:space="preserve">Культура</t>
  </si>
  <si>
    <t xml:space="preserve">0804</t>
  </si>
  <si>
    <t xml:space="preserve">Другие вопросы в области культуры, кинематографии</t>
  </si>
  <si>
    <t xml:space="preserve">1000</t>
  </si>
  <si>
    <t xml:space="preserve">Социальная политика</t>
  </si>
  <si>
    <t xml:space="preserve">1001</t>
  </si>
  <si>
    <t xml:space="preserve">Пенсионное обеспечение</t>
  </si>
  <si>
    <t xml:space="preserve">1003</t>
  </si>
  <si>
    <t xml:space="preserve">Социальное обеспечение населения</t>
  </si>
  <si>
    <t xml:space="preserve">1004</t>
  </si>
  <si>
    <t xml:space="preserve">Охрана семьи и детства</t>
  </si>
  <si>
    <t xml:space="preserve">1006</t>
  </si>
  <si>
    <t xml:space="preserve">Другие вопросы в области социальной политики</t>
  </si>
  <si>
    <t xml:space="preserve">1100</t>
  </si>
  <si>
    <t xml:space="preserve">Физическая культура и спорт</t>
  </si>
  <si>
    <t xml:space="preserve">1101</t>
  </si>
  <si>
    <t xml:space="preserve">Физическая культура</t>
  </si>
  <si>
    <t xml:space="preserve">1103</t>
  </si>
  <si>
    <t xml:space="preserve">Спорт высших достижений </t>
  </si>
  <si>
    <t xml:space="preserve">1105</t>
  </si>
  <si>
    <t xml:space="preserve">Другие вопросы в области физической культуры и спорта</t>
  </si>
  <si>
    <t xml:space="preserve">1200</t>
  </si>
  <si>
    <t xml:space="preserve">Средства массовой информации</t>
  </si>
  <si>
    <t xml:space="preserve">1201</t>
  </si>
  <si>
    <t xml:space="preserve">Телевидение и радиовещание</t>
  </si>
  <si>
    <t xml:space="preserve">1202</t>
  </si>
  <si>
    <t xml:space="preserve">Периодическая печать и издательства</t>
  </si>
  <si>
    <t xml:space="preserve">1300</t>
  </si>
  <si>
    <t xml:space="preserve">Обслуживание государственного и муниципального долга</t>
  </si>
  <si>
    <t xml:space="preserve">1301</t>
  </si>
  <si>
    <t xml:space="preserve">ВСЕГО расходов</t>
  </si>
  <si>
    <t xml:space="preserve">сокращ за счет доход</t>
  </si>
  <si>
    <t xml:space="preserve">увел</t>
  </si>
  <si>
    <t xml:space="preserve">умен</t>
  </si>
  <si>
    <t xml:space="preserve">всего</t>
  </si>
  <si>
    <t xml:space="preserve">увелич за счет доход</t>
  </si>
  <si>
    <t xml:space="preserve">адм</t>
  </si>
  <si>
    <t xml:space="preserve">измен за счет мебж тр</t>
  </si>
  <si>
    <t xml:space="preserve">дума</t>
  </si>
  <si>
    <t xml:space="preserve">КО</t>
  </si>
  <si>
    <t xml:space="preserve">ФУ</t>
  </si>
  <si>
    <t xml:space="preserve">жкх</t>
  </si>
  <si>
    <t xml:space="preserve">культ</t>
  </si>
  <si>
    <t xml:space="preserve">образ</t>
  </si>
  <si>
    <t xml:space="preserve">физ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</si>
</sst>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@"/>
    <numFmt numFmtId="167" formatCode="#,##0"/>
    <numFmt numFmtId="168" formatCode="0"/>
  </numFmts>
  <fonts count="37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color rgb="FF000000"/>
      <name val="Arial Cyr"/>
      <family val="0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family val="0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C9211E"/>
      <name val="Times New Roman"/>
      <family val="1"/>
      <charset val="204"/>
    </font>
    <font>
      <sz val="10"/>
      <color rgb="FFC9211E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 val="true"/>
      <sz val="10"/>
      <color rgb="FFC9211E"/>
      <name val="Times New Roman"/>
      <family val="1"/>
      <charset val="204"/>
    </font>
    <font>
      <b val="true"/>
      <sz val="10"/>
      <color rgb="FF00B050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3FAF46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i val="true"/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984807"/>
      <name val="Times New Roman"/>
      <family val="1"/>
      <charset val="204"/>
    </font>
    <font>
      <b val="true"/>
      <sz val="10"/>
      <color rgb="FF984807"/>
      <name val="Times New Roman"/>
      <family val="1"/>
      <charset val="204"/>
    </font>
    <font>
      <sz val="10"/>
      <color rgb="FF8D281E"/>
      <name val="Times New Roman"/>
      <family val="1"/>
      <charset val="204"/>
    </font>
    <font>
      <sz val="10"/>
      <color rgb="FF00A933"/>
      <name val="Times New Roman"/>
      <family val="1"/>
      <charset val="204"/>
    </font>
    <font>
      <sz val="10"/>
      <name val="Times New Roman"/>
      <family val="1"/>
      <charset val="1"/>
    </font>
    <font>
      <sz val="11"/>
      <color rgb="FF8D281E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5E5"/>
      </patternFill>
    </fill>
    <fill>
      <patternFill patternType="solid">
        <fgColor rgb="FFDDE8CB"/>
        <bgColor rgb="FFEBF1DE"/>
      </patternFill>
    </fill>
    <fill>
      <patternFill patternType="solid">
        <fgColor rgb="FFFFFFFF"/>
        <bgColor rgb="FFFFF5E5"/>
      </patternFill>
    </fill>
    <fill>
      <patternFill patternType="solid">
        <fgColor rgb="FFFFF5E5"/>
        <bgColor rgb="FFFFFFFF"/>
      </patternFill>
    </fill>
    <fill>
      <patternFill patternType="solid">
        <fgColor rgb="FFEBF1DE"/>
        <bgColor rgb="FFFFF5E5"/>
      </patternFill>
    </fill>
    <fill>
      <patternFill patternType="solid">
        <fgColor rgb="FFB4C7DC"/>
        <bgColor rgb="FFCCCCFF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2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4" fillId="0" borderId="2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4" fillId="2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</cellStyleXfs>
  <cellXfs count="1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10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5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5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2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2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3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8" fillId="3" borderId="2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1" fillId="0" borderId="2" xfId="2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10" fillId="0" borderId="2" xfId="0" applyFont="true" applyBorder="true" applyAlignment="true" applyProtection="true">
      <alignment horizontal="left" vertical="top" textRotation="0" wrapText="true" indent="0" shrinkToFit="false" readingOrder="1"/>
      <protection locked="true" hidden="false"/>
    </xf>
    <xf numFmtId="165" fontId="11" fillId="0" borderId="2" xfId="25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11" fillId="0" borderId="2" xfId="2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4" borderId="2" xfId="26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1" fillId="4" borderId="2" xfId="26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8" fontId="26" fillId="5" borderId="2" xfId="2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26" fillId="5" borderId="2" xfId="2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6" fillId="5" borderId="2" xfId="26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26" fillId="5" borderId="2" xfId="25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8" fillId="5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18" fillId="3" borderId="2" xfId="2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18" fillId="3" borderId="2" xfId="2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3" borderId="2" xfId="26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5" fontId="2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8" fillId="5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6" fillId="5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26" fillId="0" borderId="2" xfId="25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17" fillId="3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3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0" borderId="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11" fillId="0" borderId="4" xfId="2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4" borderId="2" xfId="26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5" fontId="10" fillId="4" borderId="2" xfId="26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4" fontId="28" fillId="5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8" fillId="5" borderId="5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8" fillId="5" borderId="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28" fillId="5" borderId="2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0" borderId="2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10" fillId="0" borderId="2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2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0" borderId="2" xfId="27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8" fillId="0" borderId="2" xfId="27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0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7" fillId="0" borderId="0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0" borderId="0" xfId="27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18" fillId="0" borderId="0" xfId="27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6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21" fillId="6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3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9" fillId="6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5" fontId="3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3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1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9" fillId="6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3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33" fillId="7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7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28" xfId="20"/>
    <cellStyle name="xl25" xfId="21"/>
    <cellStyle name="xl38" xfId="22"/>
    <cellStyle name="xl40" xfId="23"/>
    <cellStyle name="Обычный 2" xfId="24"/>
    <cellStyle name="xl32" xfId="25"/>
    <cellStyle name="xl42" xfId="26"/>
    <cellStyle name="xl32 2" xfId="27"/>
    <cellStyle name="xl22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B050"/>
      <rgbColor rgb="FFB4C7DC"/>
      <rgbColor rgb="FF808080"/>
      <rgbColor rgb="FF9999FF"/>
      <rgbColor rgb="FF984807"/>
      <rgbColor rgb="FFFFF5E5"/>
      <rgbColor rgb="FFEBF1D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8D281E"/>
      <rgbColor rgb="FFC9211E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58;&#1040;&#1041;&#1051;&#1048;&#1062;&#1067;%20&#1082;%20&#1079;&#1072;&#1082;&#1083;&#1102;&#1095;&#1077;&#1085;&#1080;&#1103;&#1084;%202023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Y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" width="7.23"/>
    <col collapsed="false" customWidth="true" hidden="false" outlineLevel="0" max="2" min="2" style="2" width="7.5"/>
    <col collapsed="false" customWidth="true" hidden="false" outlineLevel="0" max="3" min="3" style="3" width="67.18"/>
    <col collapsed="false" customWidth="true" hidden="false" outlineLevel="0" max="4" min="4" style="4" width="20.03"/>
    <col collapsed="false" customWidth="true" hidden="true" outlineLevel="0" max="5" min="5" style="5" width="16.57"/>
    <col collapsed="false" customWidth="true" hidden="true" outlineLevel="0" max="6" min="6" style="5" width="11.14"/>
    <col collapsed="false" customWidth="true" hidden="true" outlineLevel="0" max="7" min="7" style="5" width="13.63"/>
    <col collapsed="false" customWidth="true" hidden="true" outlineLevel="0" max="8" min="8" style="5" width="14.06"/>
    <col collapsed="false" customWidth="true" hidden="true" outlineLevel="0" max="9" min="9" style="5" width="11.14"/>
    <col collapsed="false" customWidth="true" hidden="true" outlineLevel="0" max="13" min="10" style="5" width="12.29"/>
    <col collapsed="false" customWidth="true" hidden="true" outlineLevel="0" max="14" min="14" style="5" width="14.59"/>
    <col collapsed="false" customWidth="true" hidden="false" outlineLevel="0" max="15" min="15" style="5" width="15.28"/>
    <col collapsed="false" customWidth="true" hidden="false" outlineLevel="0" max="18" min="16" style="5" width="11.14"/>
    <col collapsed="false" customWidth="true" hidden="false" outlineLevel="0" max="19" min="19" style="6" width="14.43"/>
    <col collapsed="false" customWidth="true" hidden="false" outlineLevel="0" max="20" min="20" style="6" width="9.13"/>
    <col collapsed="false" customWidth="true" hidden="false" outlineLevel="0" max="21" min="21" style="6" width="10.57"/>
    <col collapsed="false" customWidth="true" hidden="false" outlineLevel="0" max="22" min="22" style="6" width="9.13"/>
    <col collapsed="false" customWidth="true" hidden="false" outlineLevel="0" max="23" min="23" style="6" width="13.21"/>
    <col collapsed="false" customWidth="true" hidden="false" outlineLevel="0" max="24" min="24" style="6" width="11.68"/>
    <col collapsed="false" customWidth="true" hidden="false" outlineLevel="0" max="25" min="25" style="6" width="10"/>
    <col collapsed="false" customWidth="true" hidden="false" outlineLevel="0" max="26" min="26" style="6" width="11.39"/>
    <col collapsed="false" customWidth="true" hidden="false" outlineLevel="0" max="30" min="27" style="6" width="9.13"/>
    <col collapsed="false" customWidth="true" hidden="false" outlineLevel="0" max="47" min="31" style="4" width="9.13"/>
    <col collapsed="false" customWidth="true" hidden="false" outlineLevel="0" max="1024" min="48" style="1" width="9.13"/>
  </cols>
  <sheetData>
    <row r="1" customFormat="false" ht="13.8" hidden="false" customHeight="false" outlineLevel="0" collapsed="false">
      <c r="A1" s="7" t="s">
        <v>0</v>
      </c>
      <c r="B1" s="7"/>
      <c r="C1" s="7"/>
      <c r="D1" s="7"/>
      <c r="E1" s="8"/>
    </row>
    <row r="2" customFormat="false" ht="13.8" hidden="false" customHeight="false" outlineLevel="0" collapsed="false">
      <c r="A2" s="9" t="s">
        <v>1</v>
      </c>
      <c r="B2" s="9"/>
      <c r="C2" s="9"/>
      <c r="D2" s="9"/>
      <c r="E2" s="10"/>
    </row>
    <row r="3" customFormat="false" ht="50.7" hidden="false" customHeight="true" outlineLevel="0" collapsed="false">
      <c r="A3" s="11" t="s">
        <v>2</v>
      </c>
      <c r="B3" s="11"/>
      <c r="C3" s="11"/>
      <c r="D3" s="11"/>
      <c r="E3" s="12"/>
    </row>
    <row r="4" customFormat="false" ht="13.8" hidden="false" customHeight="false" outlineLevel="0" collapsed="false">
      <c r="A4" s="13"/>
      <c r="C4" s="14"/>
    </row>
    <row r="5" customFormat="false" ht="15" hidden="false" customHeight="false" outlineLevel="0" collapsed="false">
      <c r="A5" s="13"/>
      <c r="B5" s="15"/>
      <c r="C5" s="16"/>
      <c r="D5" s="17" t="s">
        <v>3</v>
      </c>
    </row>
    <row r="6" customFormat="false" ht="15" hidden="false" customHeight="false" outlineLevel="0" collapsed="false">
      <c r="A6" s="18" t="s">
        <v>4</v>
      </c>
      <c r="B6" s="19" t="s">
        <v>5</v>
      </c>
      <c r="C6" s="20" t="s">
        <v>6</v>
      </c>
      <c r="D6" s="21" t="s">
        <v>7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3"/>
      <c r="T6" s="23"/>
      <c r="U6" s="23"/>
      <c r="V6" s="23"/>
      <c r="W6" s="23"/>
      <c r="X6" s="23"/>
      <c r="Y6" s="23"/>
    </row>
    <row r="7" customFormat="false" ht="15" hidden="false" customHeight="false" outlineLevel="0" collapsed="false">
      <c r="A7" s="24" t="n">
        <v>1</v>
      </c>
      <c r="B7" s="19" t="s">
        <v>8</v>
      </c>
      <c r="C7" s="25" t="s">
        <v>9</v>
      </c>
      <c r="D7" s="26" t="n">
        <f aca="false">SUM(E7:X7)</f>
        <v>0</v>
      </c>
    </row>
    <row r="8" customFormat="false" ht="23.85" hidden="false" customHeight="true" outlineLevel="0" collapsed="false">
      <c r="A8" s="27" t="n">
        <v>2</v>
      </c>
      <c r="B8" s="28" t="s">
        <v>10</v>
      </c>
      <c r="C8" s="29" t="s">
        <v>11</v>
      </c>
      <c r="D8" s="26" t="n">
        <f aca="false">SUM(E8:X8)</f>
        <v>-10350</v>
      </c>
      <c r="E8" s="30" t="n">
        <v>-8300</v>
      </c>
      <c r="F8" s="30" t="n">
        <v>-2050</v>
      </c>
      <c r="G8" s="22"/>
      <c r="H8" s="22"/>
      <c r="I8" s="22"/>
      <c r="J8" s="31"/>
      <c r="K8" s="31"/>
      <c r="L8" s="31"/>
      <c r="M8" s="31"/>
      <c r="N8" s="31"/>
      <c r="O8" s="31"/>
      <c r="P8" s="22"/>
      <c r="Q8" s="22"/>
      <c r="R8" s="22"/>
      <c r="S8" s="22"/>
      <c r="T8" s="22"/>
      <c r="U8" s="23"/>
      <c r="V8" s="23"/>
      <c r="W8" s="23"/>
      <c r="X8" s="23"/>
      <c r="Y8" s="23"/>
    </row>
    <row r="9" customFormat="false" ht="23.85" hidden="false" customHeight="true" outlineLevel="0" collapsed="false">
      <c r="A9" s="24" t="n">
        <v>3</v>
      </c>
      <c r="B9" s="28" t="s">
        <v>12</v>
      </c>
      <c r="C9" s="29" t="s">
        <v>13</v>
      </c>
      <c r="D9" s="26" t="n">
        <f aca="false">SUM(E9:X9)</f>
        <v>3086.95</v>
      </c>
      <c r="E9" s="30" t="n">
        <v>654.24</v>
      </c>
      <c r="F9" s="30" t="n">
        <v>756.88</v>
      </c>
      <c r="G9" s="30" t="n">
        <v>1058.99</v>
      </c>
      <c r="H9" s="30" t="n">
        <v>616.84</v>
      </c>
      <c r="I9" s="30"/>
      <c r="J9" s="32"/>
      <c r="K9" s="32"/>
      <c r="L9" s="32"/>
      <c r="M9" s="32"/>
      <c r="N9" s="32"/>
      <c r="O9" s="31"/>
      <c r="P9" s="22"/>
      <c r="Q9" s="22"/>
      <c r="R9" s="22"/>
      <c r="S9" s="22"/>
      <c r="T9" s="22"/>
      <c r="U9" s="23"/>
      <c r="V9" s="23"/>
      <c r="W9" s="23"/>
      <c r="X9" s="23"/>
      <c r="Y9" s="23"/>
    </row>
    <row r="10" customFormat="false" ht="23.85" hidden="false" customHeight="true" outlineLevel="0" collapsed="false">
      <c r="A10" s="27" t="n">
        <v>4</v>
      </c>
      <c r="B10" s="33" t="s">
        <v>14</v>
      </c>
      <c r="C10" s="34" t="s">
        <v>15</v>
      </c>
      <c r="D10" s="26" t="n">
        <f aca="false">SUM(E10:X10)</f>
        <v>0</v>
      </c>
      <c r="E10" s="30"/>
      <c r="F10" s="30"/>
      <c r="G10" s="30"/>
      <c r="H10" s="30"/>
      <c r="I10" s="30"/>
      <c r="J10" s="35"/>
      <c r="K10" s="35"/>
      <c r="L10" s="35"/>
      <c r="M10" s="35"/>
      <c r="N10" s="35"/>
      <c r="O10" s="31"/>
      <c r="P10" s="22"/>
      <c r="Q10" s="22"/>
      <c r="R10" s="22"/>
      <c r="S10" s="22"/>
      <c r="T10" s="22"/>
      <c r="U10" s="23"/>
      <c r="V10" s="23"/>
      <c r="W10" s="23"/>
      <c r="X10" s="23"/>
      <c r="Y10" s="23"/>
    </row>
    <row r="11" customFormat="false" ht="23.85" hidden="false" customHeight="true" outlineLevel="0" collapsed="false">
      <c r="A11" s="24" t="n">
        <v>5</v>
      </c>
      <c r="B11" s="33" t="s">
        <v>16</v>
      </c>
      <c r="C11" s="34" t="s">
        <v>17</v>
      </c>
      <c r="D11" s="26" t="n">
        <f aca="false">SUM(E11:X11)</f>
        <v>-7810.86</v>
      </c>
      <c r="E11" s="30" t="n">
        <v>-3343.07</v>
      </c>
      <c r="F11" s="30" t="n">
        <v>1300</v>
      </c>
      <c r="G11" s="30" t="n">
        <v>-2540</v>
      </c>
      <c r="H11" s="30" t="n">
        <v>-992.57</v>
      </c>
      <c r="I11" s="30" t="n">
        <v>-2235.22</v>
      </c>
      <c r="J11" s="32"/>
      <c r="K11" s="35"/>
      <c r="L11" s="35"/>
      <c r="M11" s="35"/>
      <c r="N11" s="35"/>
      <c r="O11" s="31"/>
      <c r="P11" s="22"/>
      <c r="Q11" s="22"/>
      <c r="R11" s="22"/>
      <c r="S11" s="22"/>
      <c r="T11" s="22"/>
      <c r="U11" s="23"/>
      <c r="V11" s="23"/>
      <c r="W11" s="23"/>
      <c r="X11" s="23"/>
      <c r="Y11" s="23"/>
    </row>
    <row r="12" customFormat="false" ht="27.6" hidden="false" customHeight="true" outlineLevel="0" collapsed="false">
      <c r="A12" s="27" t="n">
        <v>6</v>
      </c>
      <c r="B12" s="33" t="s">
        <v>18</v>
      </c>
      <c r="C12" s="34" t="s">
        <v>19</v>
      </c>
      <c r="D12" s="26" t="n">
        <f aca="false">SUM(E12:X12)</f>
        <v>0</v>
      </c>
      <c r="E12" s="22"/>
      <c r="F12" s="22"/>
      <c r="G12" s="22"/>
      <c r="H12" s="22"/>
      <c r="I12" s="22"/>
      <c r="J12" s="35"/>
      <c r="K12" s="35"/>
      <c r="L12" s="35"/>
      <c r="M12" s="35"/>
      <c r="N12" s="35"/>
      <c r="O12" s="31"/>
      <c r="P12" s="22"/>
      <c r="Q12" s="22"/>
      <c r="R12" s="22"/>
      <c r="S12" s="22"/>
      <c r="T12" s="22"/>
      <c r="U12" s="23"/>
      <c r="V12" s="23"/>
      <c r="W12" s="23"/>
      <c r="X12" s="23"/>
      <c r="Y12" s="23"/>
    </row>
    <row r="13" customFormat="false" ht="27.6" hidden="false" customHeight="true" outlineLevel="0" collapsed="false">
      <c r="A13" s="24" t="n">
        <v>7</v>
      </c>
      <c r="B13" s="33" t="s">
        <v>20</v>
      </c>
      <c r="C13" s="34" t="s">
        <v>21</v>
      </c>
      <c r="D13" s="26" t="n">
        <f aca="false">SUM(E13:X13)</f>
        <v>275000</v>
      </c>
      <c r="E13" s="36" t="n">
        <v>275000</v>
      </c>
      <c r="F13" s="22"/>
      <c r="G13" s="22"/>
      <c r="H13" s="22"/>
      <c r="I13" s="22"/>
      <c r="J13" s="35"/>
      <c r="K13" s="35"/>
      <c r="L13" s="35"/>
      <c r="M13" s="35"/>
      <c r="N13" s="35"/>
      <c r="O13" s="31"/>
      <c r="P13" s="22"/>
      <c r="Q13" s="22"/>
      <c r="R13" s="22"/>
      <c r="S13" s="22"/>
      <c r="T13" s="22"/>
      <c r="U13" s="23"/>
      <c r="V13" s="23"/>
      <c r="W13" s="23"/>
      <c r="X13" s="23"/>
      <c r="Y13" s="23"/>
    </row>
    <row r="14" customFormat="false" ht="27.6" hidden="false" customHeight="true" outlineLevel="0" collapsed="false">
      <c r="A14" s="27" t="n">
        <v>8</v>
      </c>
      <c r="B14" s="28" t="s">
        <v>22</v>
      </c>
      <c r="C14" s="29" t="s">
        <v>23</v>
      </c>
      <c r="D14" s="26" t="n">
        <f aca="false">SUM(E14:X14)</f>
        <v>31151148.22</v>
      </c>
      <c r="E14" s="22" t="n">
        <v>31051982.98</v>
      </c>
      <c r="F14" s="22" t="n">
        <v>99165.24</v>
      </c>
      <c r="G14" s="22"/>
      <c r="H14" s="22"/>
      <c r="I14" s="22"/>
      <c r="J14" s="35"/>
      <c r="K14" s="35"/>
      <c r="L14" s="35"/>
      <c r="M14" s="35"/>
      <c r="N14" s="35"/>
      <c r="O14" s="31"/>
      <c r="P14" s="22"/>
      <c r="Q14" s="22"/>
      <c r="R14" s="22"/>
      <c r="S14" s="22"/>
      <c r="T14" s="22"/>
      <c r="U14" s="23"/>
      <c r="V14" s="23"/>
      <c r="W14" s="23"/>
      <c r="X14" s="23"/>
      <c r="Y14" s="23"/>
    </row>
    <row r="15" customFormat="false" ht="27.6" hidden="false" customHeight="true" outlineLevel="0" collapsed="false">
      <c r="A15" s="24" t="n">
        <v>9</v>
      </c>
      <c r="B15" s="28" t="s">
        <v>24</v>
      </c>
      <c r="C15" s="25" t="s">
        <v>25</v>
      </c>
      <c r="D15" s="26"/>
      <c r="E15" s="22"/>
      <c r="F15" s="22"/>
      <c r="G15" s="22"/>
      <c r="H15" s="22"/>
      <c r="I15" s="22"/>
      <c r="J15" s="35"/>
      <c r="K15" s="35"/>
      <c r="L15" s="35"/>
      <c r="M15" s="35"/>
      <c r="N15" s="35"/>
      <c r="O15" s="31"/>
      <c r="P15" s="22"/>
      <c r="Q15" s="22"/>
      <c r="R15" s="22"/>
      <c r="S15" s="22"/>
      <c r="T15" s="22"/>
      <c r="U15" s="23"/>
      <c r="V15" s="23"/>
      <c r="W15" s="23"/>
      <c r="X15" s="23"/>
      <c r="Y15" s="23"/>
    </row>
    <row r="16" customFormat="false" ht="23.85" hidden="false" customHeight="true" outlineLevel="0" collapsed="false">
      <c r="A16" s="27" t="n">
        <v>10</v>
      </c>
      <c r="B16" s="37" t="n">
        <v>182</v>
      </c>
      <c r="C16" s="29" t="s">
        <v>26</v>
      </c>
      <c r="D16" s="26" t="n">
        <f aca="false">SUM(E16:X16)</f>
        <v>-52678798.61</v>
      </c>
      <c r="E16" s="22" t="n">
        <v>-52620364.52</v>
      </c>
      <c r="F16" s="22" t="n">
        <v>6782000</v>
      </c>
      <c r="G16" s="22" t="n">
        <v>-5346434.09</v>
      </c>
      <c r="H16" s="22" t="n">
        <v>-1494000</v>
      </c>
      <c r="I16" s="22"/>
      <c r="J16" s="35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3"/>
      <c r="V16" s="23"/>
      <c r="W16" s="23"/>
      <c r="X16" s="23"/>
      <c r="Y16" s="23"/>
    </row>
    <row r="17" customFormat="false" ht="27.6" hidden="false" customHeight="true" outlineLevel="0" collapsed="false">
      <c r="A17" s="24" t="n">
        <v>11</v>
      </c>
      <c r="B17" s="28" t="n">
        <v>188</v>
      </c>
      <c r="C17" s="29" t="s">
        <v>27</v>
      </c>
      <c r="D17" s="26" t="n">
        <f aca="false">SUM(E17:X17)</f>
        <v>0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22"/>
      <c r="P17" s="22"/>
      <c r="Q17" s="22"/>
      <c r="R17" s="22"/>
      <c r="S17" s="22"/>
      <c r="T17" s="22"/>
      <c r="U17" s="23"/>
      <c r="V17" s="23"/>
      <c r="W17" s="23"/>
      <c r="X17" s="23"/>
      <c r="Y17" s="23"/>
    </row>
    <row r="18" customFormat="false" ht="23.85" hidden="false" customHeight="true" outlineLevel="0" collapsed="false">
      <c r="A18" s="24" t="n">
        <v>12</v>
      </c>
      <c r="B18" s="37" t="n">
        <v>901</v>
      </c>
      <c r="C18" s="29" t="s">
        <v>28</v>
      </c>
      <c r="D18" s="26" t="n">
        <f aca="false">SUM(E18:AC18)</f>
        <v>-11438476.5</v>
      </c>
      <c r="E18" s="22" t="n">
        <v>556952.2</v>
      </c>
      <c r="F18" s="22" t="n">
        <v>3309.94</v>
      </c>
      <c r="G18" s="22" t="n">
        <v>1298120.18</v>
      </c>
      <c r="H18" s="30" t="n">
        <v>358.07</v>
      </c>
      <c r="I18" s="30" t="n">
        <v>12338</v>
      </c>
      <c r="J18" s="30" t="n">
        <v>267306.93</v>
      </c>
      <c r="K18" s="22" t="n">
        <v>-13245761.82</v>
      </c>
      <c r="L18" s="22" t="n">
        <v>-321000</v>
      </c>
      <c r="M18" s="22" t="n">
        <v>-10100</v>
      </c>
      <c r="N18" s="22"/>
      <c r="O18" s="22"/>
      <c r="P18" s="22"/>
      <c r="Q18" s="22"/>
      <c r="R18" s="22"/>
      <c r="S18" s="22"/>
      <c r="T18" s="32"/>
      <c r="U18" s="23"/>
      <c r="V18" s="23"/>
      <c r="W18" s="23"/>
      <c r="X18" s="23"/>
      <c r="Y18" s="23"/>
    </row>
    <row r="19" customFormat="false" ht="23.85" hidden="false" customHeight="true" outlineLevel="0" collapsed="false">
      <c r="A19" s="27" t="n">
        <v>13</v>
      </c>
      <c r="B19" s="37" t="n">
        <v>912</v>
      </c>
      <c r="C19" s="29" t="s">
        <v>29</v>
      </c>
      <c r="D19" s="26" t="n">
        <f aca="false">SUM(E19:X19)</f>
        <v>0</v>
      </c>
      <c r="E19" s="35"/>
      <c r="F19" s="35"/>
      <c r="G19" s="35"/>
      <c r="H19" s="35"/>
      <c r="I19" s="35"/>
      <c r="J19" s="35"/>
      <c r="K19" s="35"/>
      <c r="L19" s="35"/>
      <c r="M19" s="35"/>
      <c r="N19" s="22"/>
      <c r="O19" s="22"/>
      <c r="P19" s="22"/>
      <c r="Q19" s="22"/>
      <c r="R19" s="22"/>
      <c r="S19" s="22"/>
      <c r="T19" s="22"/>
      <c r="U19" s="23"/>
      <c r="V19" s="23"/>
      <c r="W19" s="23"/>
      <c r="X19" s="23"/>
      <c r="Y19" s="23"/>
    </row>
    <row r="20" customFormat="false" ht="23.85" hidden="false" customHeight="true" outlineLevel="0" collapsed="false">
      <c r="A20" s="24" t="n">
        <v>14</v>
      </c>
      <c r="B20" s="37" t="n">
        <v>913</v>
      </c>
      <c r="C20" s="29" t="s">
        <v>30</v>
      </c>
      <c r="D20" s="26" t="n">
        <f aca="false">SUM(E20:X20)</f>
        <v>0</v>
      </c>
      <c r="E20" s="32"/>
      <c r="F20" s="35"/>
      <c r="G20" s="35"/>
      <c r="H20" s="35"/>
      <c r="I20" s="35"/>
      <c r="J20" s="35"/>
      <c r="K20" s="35"/>
      <c r="L20" s="35"/>
      <c r="M20" s="35"/>
      <c r="N20" s="35"/>
      <c r="O20" s="22"/>
      <c r="P20" s="22"/>
      <c r="Q20" s="22"/>
      <c r="R20" s="22"/>
      <c r="S20" s="22"/>
      <c r="T20" s="22"/>
      <c r="U20" s="23"/>
      <c r="V20" s="23"/>
      <c r="W20" s="23"/>
      <c r="X20" s="23"/>
      <c r="Y20" s="23"/>
    </row>
    <row r="21" customFormat="false" ht="23.85" hidden="false" customHeight="true" outlineLevel="0" collapsed="false">
      <c r="A21" s="24" t="n">
        <v>15</v>
      </c>
      <c r="B21" s="37" t="n">
        <v>919</v>
      </c>
      <c r="C21" s="29" t="s">
        <v>31</v>
      </c>
      <c r="D21" s="26" t="n">
        <f aca="false">SUM(E21:X21)</f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3"/>
      <c r="V21" s="23"/>
      <c r="W21" s="23"/>
      <c r="X21" s="23"/>
      <c r="Y21" s="23"/>
    </row>
    <row r="22" customFormat="false" ht="14.9" hidden="false" customHeight="true" outlineLevel="0" collapsed="false">
      <c r="A22" s="38" t="s">
        <v>32</v>
      </c>
      <c r="B22" s="38"/>
      <c r="C22" s="38"/>
      <c r="D22" s="39" t="n">
        <f aca="false">SUM(D8:D21)</f>
        <v>-32706200.8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3"/>
      <c r="T22" s="23"/>
      <c r="U22" s="23"/>
      <c r="V22" s="23"/>
      <c r="W22" s="23"/>
      <c r="X22" s="23"/>
      <c r="Y22" s="23"/>
    </row>
    <row r="23" customFormat="false" ht="13.8" hidden="false" customHeight="false" outlineLevel="0" collapsed="false">
      <c r="A23" s="40"/>
      <c r="B23" s="40"/>
      <c r="C23" s="40"/>
    </row>
    <row r="25" customFormat="false" ht="13.8" hidden="false" customHeight="false" outlineLevel="0" collapsed="false">
      <c r="G25" s="41" t="n">
        <f aca="false">D8+D9+D13+D11+H18+I18+J18</f>
        <v>539929.09</v>
      </c>
    </row>
    <row r="30" customFormat="false" ht="13.8" hidden="false" customHeight="false" outlineLevel="0" collapsed="false">
      <c r="D30" s="42"/>
    </row>
    <row r="31" customFormat="false" ht="13.8" hidden="false" customHeight="false" outlineLevel="0" collapsed="false">
      <c r="D31" s="42"/>
    </row>
    <row r="32" customFormat="false" ht="13.8" hidden="false" customHeight="false" outlineLevel="0" collapsed="false">
      <c r="D32" s="42"/>
    </row>
    <row r="33" customFormat="false" ht="13.8" hidden="false" customHeight="false" outlineLevel="0" collapsed="false">
      <c r="D33" s="42"/>
    </row>
    <row r="34" customFormat="false" ht="13.8" hidden="false" customHeight="false" outlineLevel="0" collapsed="false">
      <c r="D34" s="42"/>
    </row>
    <row r="35" customFormat="false" ht="13.8" hidden="false" customHeight="false" outlineLevel="0" collapsed="false">
      <c r="D35" s="42"/>
    </row>
    <row r="36" customFormat="false" ht="13.8" hidden="false" customHeight="false" outlineLevel="0" collapsed="false">
      <c r="D36" s="42"/>
    </row>
    <row r="37" customFormat="false" ht="13.8" hidden="false" customHeight="false" outlineLevel="0" collapsed="false">
      <c r="D37" s="42"/>
    </row>
    <row r="38" customFormat="false" ht="13.8" hidden="false" customHeight="false" outlineLevel="0" collapsed="false">
      <c r="D38" s="42"/>
    </row>
    <row r="39" customFormat="false" ht="13.8" hidden="false" customHeight="false" outlineLevel="0" collapsed="false">
      <c r="D39" s="42"/>
    </row>
  </sheetData>
  <mergeCells count="5">
    <mergeCell ref="A1:D1"/>
    <mergeCell ref="A2:D2"/>
    <mergeCell ref="A3:D3"/>
    <mergeCell ref="A22:C22"/>
    <mergeCell ref="A23:C23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29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5" zeroHeight="false" outlineLevelRow="0" outlineLevelCol="0"/>
  <cols>
    <col collapsed="false" customWidth="true" hidden="false" outlineLevel="0" max="1" min="1" style="43" width="7.16"/>
    <col collapsed="false" customWidth="true" hidden="false" outlineLevel="0" max="2" min="2" style="43" width="45.71"/>
    <col collapsed="false" customWidth="true" hidden="false" outlineLevel="0" max="3" min="3" style="44" width="14.69"/>
    <col collapsed="false" customWidth="true" hidden="false" outlineLevel="0" max="5" min="4" style="43" width="14.69"/>
    <col collapsed="false" customWidth="true" hidden="false" outlineLevel="0" max="6" min="6" style="43" width="9.13"/>
    <col collapsed="false" customWidth="true" hidden="false" outlineLevel="0" max="7" min="7" style="43" width="15"/>
    <col collapsed="false" customWidth="true" hidden="false" outlineLevel="0" max="240" min="8" style="43" width="9.13"/>
    <col collapsed="false" customWidth="true" hidden="false" outlineLevel="0" max="241" min="241" style="43" width="8.15"/>
    <col collapsed="false" customWidth="true" hidden="false" outlineLevel="0" max="242" min="242" style="43" width="5.28"/>
    <col collapsed="false" customWidth="true" hidden="false" outlineLevel="0" max="243" min="243" style="43" width="13.15"/>
    <col collapsed="false" customWidth="true" hidden="false" outlineLevel="0" max="244" min="244" style="43" width="6.88"/>
    <col collapsed="false" customWidth="true" hidden="false" outlineLevel="0" max="245" min="245" style="43" width="5.57"/>
    <col collapsed="false" customWidth="true" hidden="false" outlineLevel="0" max="246" min="246" style="43" width="45.71"/>
    <col collapsed="false" customWidth="false" hidden="false" outlineLevel="0" max="251" min="247" style="43" width="11.52"/>
    <col collapsed="false" customWidth="true" hidden="false" outlineLevel="0" max="252" min="252" style="43" width="19.85"/>
    <col collapsed="false" customWidth="false" hidden="false" outlineLevel="0" max="258" min="253" style="43" width="11.52"/>
    <col collapsed="false" customWidth="true" hidden="false" outlineLevel="0" max="259" min="259" style="43" width="16.71"/>
    <col collapsed="false" customWidth="true" hidden="false" outlineLevel="0" max="260" min="260" style="43" width="18"/>
    <col collapsed="false" customWidth="false" hidden="false" outlineLevel="0" max="261" min="261" style="43" width="11.52"/>
    <col collapsed="false" customWidth="true" hidden="false" outlineLevel="0" max="496" min="262" style="43" width="9.13"/>
    <col collapsed="false" customWidth="true" hidden="false" outlineLevel="0" max="497" min="497" style="43" width="8.15"/>
    <col collapsed="false" customWidth="true" hidden="false" outlineLevel="0" max="498" min="498" style="43" width="5.28"/>
    <col collapsed="false" customWidth="true" hidden="false" outlineLevel="0" max="499" min="499" style="43" width="13.15"/>
    <col collapsed="false" customWidth="true" hidden="false" outlineLevel="0" max="500" min="500" style="43" width="6.88"/>
    <col collapsed="false" customWidth="true" hidden="false" outlineLevel="0" max="501" min="501" style="43" width="5.57"/>
    <col collapsed="false" customWidth="true" hidden="false" outlineLevel="0" max="502" min="502" style="43" width="45.71"/>
    <col collapsed="false" customWidth="false" hidden="false" outlineLevel="0" max="507" min="503" style="43" width="11.52"/>
    <col collapsed="false" customWidth="true" hidden="false" outlineLevel="0" max="508" min="508" style="43" width="19.85"/>
    <col collapsed="false" customWidth="false" hidden="false" outlineLevel="0" max="514" min="509" style="43" width="11.52"/>
    <col collapsed="false" customWidth="true" hidden="false" outlineLevel="0" max="515" min="515" style="43" width="16.71"/>
    <col collapsed="false" customWidth="true" hidden="false" outlineLevel="0" max="516" min="516" style="43" width="18"/>
    <col collapsed="false" customWidth="false" hidden="false" outlineLevel="0" max="517" min="517" style="43" width="11.52"/>
    <col collapsed="false" customWidth="true" hidden="false" outlineLevel="0" max="752" min="518" style="43" width="9.13"/>
    <col collapsed="false" customWidth="true" hidden="false" outlineLevel="0" max="753" min="753" style="43" width="8.15"/>
    <col collapsed="false" customWidth="true" hidden="false" outlineLevel="0" max="754" min="754" style="43" width="5.28"/>
    <col collapsed="false" customWidth="true" hidden="false" outlineLevel="0" max="755" min="755" style="43" width="13.15"/>
    <col collapsed="false" customWidth="true" hidden="false" outlineLevel="0" max="756" min="756" style="43" width="6.88"/>
    <col collapsed="false" customWidth="true" hidden="false" outlineLevel="0" max="757" min="757" style="43" width="5.57"/>
    <col collapsed="false" customWidth="true" hidden="false" outlineLevel="0" max="758" min="758" style="43" width="45.71"/>
    <col collapsed="false" customWidth="false" hidden="false" outlineLevel="0" max="763" min="759" style="43" width="11.52"/>
    <col collapsed="false" customWidth="true" hidden="false" outlineLevel="0" max="764" min="764" style="43" width="19.85"/>
    <col collapsed="false" customWidth="false" hidden="false" outlineLevel="0" max="770" min="765" style="43" width="11.52"/>
    <col collapsed="false" customWidth="true" hidden="false" outlineLevel="0" max="771" min="771" style="43" width="16.71"/>
    <col collapsed="false" customWidth="true" hidden="false" outlineLevel="0" max="772" min="772" style="43" width="18"/>
    <col collapsed="false" customWidth="false" hidden="false" outlineLevel="0" max="773" min="773" style="43" width="11.52"/>
    <col collapsed="false" customWidth="true" hidden="false" outlineLevel="0" max="1008" min="774" style="43" width="9.13"/>
    <col collapsed="false" customWidth="true" hidden="false" outlineLevel="0" max="1009" min="1009" style="43" width="8.15"/>
    <col collapsed="false" customWidth="true" hidden="false" outlineLevel="0" max="1010" min="1010" style="43" width="5.28"/>
    <col collapsed="false" customWidth="true" hidden="false" outlineLevel="0" max="1011" min="1011" style="43" width="13.15"/>
    <col collapsed="false" customWidth="true" hidden="false" outlineLevel="0" max="1012" min="1012" style="43" width="6.88"/>
    <col collapsed="false" customWidth="true" hidden="false" outlineLevel="0" max="1013" min="1013" style="43" width="5.57"/>
    <col collapsed="false" customWidth="true" hidden="false" outlineLevel="0" max="1014" min="1014" style="43" width="45.71"/>
    <col collapsed="false" customWidth="false" hidden="false" outlineLevel="0" max="1019" min="1015" style="43" width="11.52"/>
    <col collapsed="false" customWidth="true" hidden="false" outlineLevel="0" max="1020" min="1020" style="43" width="19.85"/>
    <col collapsed="false" customWidth="false" hidden="false" outlineLevel="0" max="1024" min="1021" style="43" width="11.52"/>
  </cols>
  <sheetData>
    <row r="1" customFormat="false" ht="15" hidden="false" customHeight="false" outlineLevel="0" collapsed="false">
      <c r="A1" s="6"/>
      <c r="B1" s="6"/>
      <c r="C1" s="6"/>
      <c r="D1" s="8" t="s">
        <v>33</v>
      </c>
      <c r="E1" s="8"/>
    </row>
    <row r="2" customFormat="false" ht="15" hidden="false" customHeight="false" outlineLevel="0" collapsed="false">
      <c r="A2" s="45"/>
      <c r="B2" s="45"/>
      <c r="C2" s="10" t="s">
        <v>1</v>
      </c>
      <c r="D2" s="10"/>
      <c r="E2" s="10"/>
    </row>
    <row r="3" customFormat="false" ht="35.05" hidden="false" customHeight="true" outlineLevel="0" collapsed="false">
      <c r="A3" s="12" t="s">
        <v>34</v>
      </c>
      <c r="B3" s="12"/>
      <c r="C3" s="12"/>
      <c r="D3" s="12"/>
      <c r="E3" s="12"/>
    </row>
    <row r="4" customFormat="false" ht="15" hidden="false" customHeight="false" outlineLevel="0" collapsed="false">
      <c r="D4" s="46"/>
      <c r="E4" s="46"/>
    </row>
    <row r="5" customFormat="false" ht="16.4" hidden="false" customHeight="true" outlineLevel="0" collapsed="false">
      <c r="A5" s="47" t="s">
        <v>35</v>
      </c>
      <c r="B5" s="47"/>
      <c r="C5" s="47"/>
      <c r="D5" s="47"/>
      <c r="E5" s="47"/>
    </row>
    <row r="6" customFormat="false" ht="25.35" hidden="false" customHeight="true" outlineLevel="0" collapsed="false">
      <c r="A6" s="48"/>
      <c r="B6" s="48"/>
      <c r="C6" s="49"/>
      <c r="D6" s="48"/>
      <c r="E6" s="50" t="s">
        <v>36</v>
      </c>
    </row>
    <row r="7" customFormat="false" ht="15.75" hidden="false" customHeight="true" outlineLevel="0" collapsed="false">
      <c r="A7" s="51" t="s">
        <v>37</v>
      </c>
      <c r="B7" s="52" t="s">
        <v>38</v>
      </c>
      <c r="C7" s="53" t="str">
        <f aca="false">'[1]1-осн'!B4</f>
        <v>Решение № 90 от 30.10.2023</v>
      </c>
      <c r="D7" s="54" t="s">
        <v>39</v>
      </c>
      <c r="E7" s="54" t="s">
        <v>40</v>
      </c>
    </row>
    <row r="8" customFormat="false" ht="28.35" hidden="false" customHeight="true" outlineLevel="0" collapsed="false">
      <c r="A8" s="51"/>
      <c r="B8" s="52"/>
      <c r="C8" s="53"/>
      <c r="D8" s="54"/>
      <c r="E8" s="54"/>
    </row>
    <row r="9" customFormat="false" ht="15" hidden="false" customHeight="false" outlineLevel="0" collapsed="false">
      <c r="A9" s="55"/>
      <c r="B9" s="56" t="s">
        <v>41</v>
      </c>
      <c r="C9" s="57" t="n">
        <f aca="false">C10+C11+C12+C16+C19</f>
        <v>485849898.61</v>
      </c>
      <c r="D9" s="57" t="n">
        <f aca="false">D10+D11+D12+D16+D19</f>
        <v>433171100</v>
      </c>
      <c r="E9" s="57" t="n">
        <f aca="false">E10+E11+E12+E16+E19</f>
        <v>-52678798.61</v>
      </c>
    </row>
    <row r="10" customFormat="false" ht="14.25" hidden="false" customHeight="true" outlineLevel="0" collapsed="false">
      <c r="A10" s="58" t="n">
        <v>101</v>
      </c>
      <c r="B10" s="59" t="s">
        <v>42</v>
      </c>
      <c r="C10" s="60" t="n">
        <v>377055364.52</v>
      </c>
      <c r="D10" s="60" t="n">
        <v>324435000</v>
      </c>
      <c r="E10" s="60" t="n">
        <f aca="false">D10-C10</f>
        <v>-52620364.52</v>
      </c>
    </row>
    <row r="11" customFormat="false" ht="29.25" hidden="false" customHeight="true" outlineLevel="0" collapsed="false">
      <c r="A11" s="58" t="n">
        <v>103</v>
      </c>
      <c r="B11" s="61" t="s">
        <v>43</v>
      </c>
      <c r="C11" s="62" t="n">
        <v>25651100</v>
      </c>
      <c r="D11" s="62" t="n">
        <v>25651100</v>
      </c>
      <c r="E11" s="60" t="n">
        <f aca="false">D11-C11</f>
        <v>0</v>
      </c>
    </row>
    <row r="12" customFormat="false" ht="14.25" hidden="false" customHeight="true" outlineLevel="0" collapsed="false">
      <c r="A12" s="58" t="n">
        <v>105</v>
      </c>
      <c r="B12" s="61" t="s">
        <v>44</v>
      </c>
      <c r="C12" s="63" t="n">
        <f aca="false">C13+C14+C15</f>
        <v>23526000</v>
      </c>
      <c r="D12" s="63" t="n">
        <f aca="false">D13+D14+D15</f>
        <v>30308000</v>
      </c>
      <c r="E12" s="63" t="n">
        <f aca="false">E13+E14+E15</f>
        <v>6782000</v>
      </c>
    </row>
    <row r="13" customFormat="false" ht="25.5" hidden="false" customHeight="true" outlineLevel="0" collapsed="false">
      <c r="A13" s="64"/>
      <c r="B13" s="65" t="s">
        <v>45</v>
      </c>
      <c r="C13" s="66" t="n">
        <v>21826000</v>
      </c>
      <c r="D13" s="66" t="n">
        <f aca="false">11278000+17945000</f>
        <v>29223000</v>
      </c>
      <c r="E13" s="67" t="n">
        <f aca="false">D13-C13</f>
        <v>7397000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  <c r="IH13" s="68"/>
      <c r="II13" s="68"/>
      <c r="IJ13" s="68"/>
      <c r="IK13" s="68"/>
      <c r="IL13" s="68"/>
      <c r="IM13" s="68"/>
      <c r="IN13" s="68"/>
      <c r="IO13" s="68"/>
      <c r="IP13" s="68"/>
      <c r="IQ13" s="68"/>
      <c r="IR13" s="68"/>
      <c r="IS13" s="68"/>
      <c r="IT13" s="68"/>
      <c r="IU13" s="68"/>
      <c r="IV13" s="68"/>
      <c r="IW13" s="68"/>
      <c r="IX13" s="68"/>
      <c r="IY13" s="68"/>
      <c r="IZ13" s="68"/>
      <c r="JA13" s="68"/>
      <c r="JB13" s="68"/>
      <c r="JC13" s="68"/>
      <c r="JD13" s="68"/>
      <c r="JE13" s="68"/>
      <c r="JF13" s="68"/>
      <c r="JG13" s="68"/>
      <c r="JH13" s="68"/>
      <c r="JI13" s="68"/>
      <c r="JJ13" s="68"/>
      <c r="JK13" s="68"/>
      <c r="JL13" s="68"/>
      <c r="JM13" s="68"/>
      <c r="JN13" s="68"/>
      <c r="JO13" s="68"/>
      <c r="JP13" s="68"/>
      <c r="JQ13" s="68"/>
      <c r="JR13" s="68"/>
      <c r="JS13" s="68"/>
      <c r="JT13" s="68"/>
      <c r="JU13" s="68"/>
      <c r="JV13" s="68"/>
      <c r="JW13" s="68"/>
      <c r="JX13" s="68"/>
      <c r="JY13" s="68"/>
      <c r="JZ13" s="68"/>
      <c r="KA13" s="68"/>
      <c r="KB13" s="68"/>
      <c r="KC13" s="68"/>
      <c r="KD13" s="68"/>
      <c r="KE13" s="68"/>
      <c r="KF13" s="68"/>
      <c r="KG13" s="68"/>
      <c r="KH13" s="68"/>
      <c r="KI13" s="68"/>
      <c r="KJ13" s="68"/>
      <c r="KK13" s="68"/>
      <c r="KL13" s="68"/>
      <c r="KM13" s="68"/>
      <c r="KN13" s="68"/>
      <c r="KO13" s="68"/>
      <c r="KP13" s="68"/>
      <c r="KQ13" s="68"/>
      <c r="KR13" s="68"/>
      <c r="KS13" s="68"/>
      <c r="KT13" s="68"/>
      <c r="KU13" s="68"/>
      <c r="KV13" s="68"/>
      <c r="KW13" s="68"/>
      <c r="KX13" s="68"/>
      <c r="KY13" s="68"/>
      <c r="KZ13" s="68"/>
      <c r="LA13" s="68"/>
      <c r="LB13" s="68"/>
      <c r="LC13" s="68"/>
      <c r="LD13" s="68"/>
      <c r="LE13" s="68"/>
      <c r="LF13" s="68"/>
      <c r="LG13" s="68"/>
      <c r="LH13" s="68"/>
      <c r="LI13" s="68"/>
      <c r="LJ13" s="68"/>
      <c r="LK13" s="68"/>
      <c r="LL13" s="68"/>
      <c r="LM13" s="68"/>
      <c r="LN13" s="68"/>
      <c r="LO13" s="68"/>
      <c r="LP13" s="68"/>
      <c r="LQ13" s="68"/>
      <c r="LR13" s="68"/>
      <c r="LS13" s="68"/>
      <c r="LT13" s="68"/>
      <c r="LU13" s="68"/>
      <c r="LV13" s="68"/>
      <c r="LW13" s="68"/>
      <c r="LX13" s="68"/>
      <c r="LY13" s="68"/>
      <c r="LZ13" s="68"/>
      <c r="MA13" s="68"/>
      <c r="MB13" s="68"/>
      <c r="MC13" s="68"/>
      <c r="MD13" s="68"/>
      <c r="ME13" s="68"/>
      <c r="MF13" s="68"/>
      <c r="MG13" s="68"/>
      <c r="MH13" s="68"/>
      <c r="MI13" s="68"/>
      <c r="MJ13" s="68"/>
      <c r="MK13" s="68"/>
      <c r="ML13" s="68"/>
      <c r="MM13" s="68"/>
      <c r="MN13" s="68"/>
      <c r="MO13" s="68"/>
      <c r="MP13" s="68"/>
      <c r="MQ13" s="68"/>
      <c r="MR13" s="68"/>
      <c r="MS13" s="68"/>
      <c r="MT13" s="68"/>
      <c r="MU13" s="68"/>
      <c r="MV13" s="68"/>
      <c r="MW13" s="68"/>
      <c r="MX13" s="68"/>
      <c r="MY13" s="68"/>
      <c r="MZ13" s="68"/>
      <c r="NA13" s="68"/>
      <c r="NB13" s="68"/>
      <c r="NC13" s="68"/>
      <c r="ND13" s="68"/>
      <c r="NE13" s="68"/>
      <c r="NF13" s="68"/>
      <c r="NG13" s="68"/>
      <c r="NH13" s="68"/>
      <c r="NI13" s="68"/>
      <c r="NJ13" s="68"/>
      <c r="NK13" s="68"/>
      <c r="NL13" s="68"/>
      <c r="NM13" s="68"/>
      <c r="NN13" s="68"/>
      <c r="NO13" s="68"/>
      <c r="NP13" s="68"/>
      <c r="NQ13" s="68"/>
      <c r="NR13" s="68"/>
      <c r="NS13" s="68"/>
      <c r="NT13" s="68"/>
      <c r="NU13" s="68"/>
      <c r="NV13" s="68"/>
      <c r="NW13" s="68"/>
      <c r="NX13" s="68"/>
      <c r="NY13" s="68"/>
      <c r="NZ13" s="68"/>
      <c r="OA13" s="68"/>
      <c r="OB13" s="68"/>
      <c r="OC13" s="68"/>
      <c r="OD13" s="68"/>
      <c r="OE13" s="68"/>
      <c r="OF13" s="68"/>
      <c r="OG13" s="68"/>
      <c r="OH13" s="68"/>
      <c r="OI13" s="68"/>
      <c r="OJ13" s="68"/>
      <c r="OK13" s="68"/>
      <c r="OL13" s="68"/>
      <c r="OM13" s="68"/>
      <c r="ON13" s="68"/>
      <c r="OO13" s="68"/>
      <c r="OP13" s="68"/>
      <c r="OQ13" s="68"/>
      <c r="OR13" s="68"/>
      <c r="OS13" s="68"/>
      <c r="OT13" s="68"/>
      <c r="OU13" s="68"/>
      <c r="OV13" s="68"/>
      <c r="OW13" s="68"/>
      <c r="OX13" s="68"/>
      <c r="OY13" s="68"/>
      <c r="OZ13" s="68"/>
      <c r="PA13" s="68"/>
      <c r="PB13" s="68"/>
      <c r="PC13" s="68"/>
      <c r="PD13" s="68"/>
      <c r="PE13" s="68"/>
      <c r="PF13" s="68"/>
      <c r="PG13" s="68"/>
      <c r="PH13" s="68"/>
      <c r="PI13" s="68"/>
      <c r="PJ13" s="68"/>
      <c r="PK13" s="68"/>
      <c r="PL13" s="68"/>
      <c r="PM13" s="68"/>
      <c r="PN13" s="68"/>
      <c r="PO13" s="68"/>
      <c r="PP13" s="68"/>
      <c r="PQ13" s="68"/>
      <c r="PR13" s="68"/>
      <c r="PS13" s="68"/>
      <c r="PT13" s="68"/>
      <c r="PU13" s="68"/>
      <c r="PV13" s="68"/>
      <c r="PW13" s="68"/>
      <c r="PX13" s="68"/>
      <c r="PY13" s="68"/>
      <c r="PZ13" s="68"/>
      <c r="QA13" s="68"/>
      <c r="QB13" s="68"/>
      <c r="QC13" s="68"/>
      <c r="QD13" s="68"/>
      <c r="QE13" s="68"/>
      <c r="QF13" s="68"/>
      <c r="QG13" s="68"/>
      <c r="QH13" s="68"/>
      <c r="QI13" s="68"/>
      <c r="QJ13" s="68"/>
      <c r="QK13" s="68"/>
      <c r="QL13" s="68"/>
      <c r="QM13" s="68"/>
      <c r="QN13" s="68"/>
      <c r="QO13" s="68"/>
      <c r="QP13" s="68"/>
      <c r="QQ13" s="68"/>
      <c r="QR13" s="68"/>
      <c r="QS13" s="68"/>
      <c r="QT13" s="68"/>
      <c r="QU13" s="68"/>
      <c r="QV13" s="68"/>
      <c r="QW13" s="68"/>
      <c r="QX13" s="68"/>
      <c r="QY13" s="68"/>
      <c r="QZ13" s="68"/>
      <c r="RA13" s="68"/>
      <c r="RB13" s="68"/>
      <c r="RC13" s="68"/>
      <c r="RD13" s="68"/>
      <c r="RE13" s="68"/>
      <c r="RF13" s="68"/>
      <c r="RG13" s="68"/>
      <c r="RH13" s="68"/>
      <c r="RI13" s="68"/>
      <c r="RJ13" s="68"/>
      <c r="RK13" s="68"/>
      <c r="RL13" s="68"/>
      <c r="RM13" s="68"/>
      <c r="RN13" s="68"/>
      <c r="RO13" s="68"/>
      <c r="RP13" s="68"/>
      <c r="RQ13" s="68"/>
      <c r="RR13" s="68"/>
      <c r="RS13" s="68"/>
      <c r="RT13" s="68"/>
      <c r="RU13" s="68"/>
      <c r="RV13" s="68"/>
      <c r="RW13" s="68"/>
      <c r="RX13" s="68"/>
      <c r="RY13" s="68"/>
      <c r="RZ13" s="68"/>
      <c r="SA13" s="68"/>
      <c r="SB13" s="68"/>
      <c r="SC13" s="68"/>
      <c r="SD13" s="68"/>
      <c r="SE13" s="68"/>
      <c r="SF13" s="68"/>
      <c r="SG13" s="68"/>
      <c r="SH13" s="68"/>
      <c r="SI13" s="68"/>
      <c r="SJ13" s="68"/>
      <c r="SK13" s="68"/>
      <c r="SL13" s="68"/>
      <c r="SM13" s="68"/>
      <c r="SN13" s="68"/>
      <c r="SO13" s="68"/>
      <c r="SP13" s="68"/>
      <c r="SQ13" s="68"/>
      <c r="SR13" s="68"/>
      <c r="SS13" s="68"/>
      <c r="ST13" s="68"/>
      <c r="SU13" s="68"/>
      <c r="SV13" s="68"/>
      <c r="SW13" s="68"/>
      <c r="SX13" s="68"/>
      <c r="SY13" s="68"/>
      <c r="SZ13" s="68"/>
      <c r="TA13" s="68"/>
      <c r="TB13" s="68"/>
      <c r="TC13" s="68"/>
      <c r="TD13" s="68"/>
      <c r="TE13" s="68"/>
      <c r="TF13" s="68"/>
      <c r="TG13" s="68"/>
      <c r="TH13" s="68"/>
      <c r="TI13" s="68"/>
      <c r="TJ13" s="68"/>
      <c r="TK13" s="68"/>
      <c r="TL13" s="68"/>
      <c r="TM13" s="68"/>
      <c r="TN13" s="68"/>
      <c r="TO13" s="68"/>
      <c r="TP13" s="68"/>
      <c r="TQ13" s="68"/>
      <c r="TR13" s="68"/>
      <c r="TS13" s="68"/>
      <c r="TT13" s="68"/>
      <c r="TU13" s="68"/>
      <c r="TV13" s="68"/>
      <c r="TW13" s="68"/>
      <c r="TX13" s="68"/>
      <c r="TY13" s="68"/>
      <c r="TZ13" s="68"/>
      <c r="UA13" s="68"/>
      <c r="UB13" s="68"/>
      <c r="UC13" s="68"/>
      <c r="UD13" s="68"/>
      <c r="UE13" s="68"/>
      <c r="UF13" s="68"/>
      <c r="UG13" s="68"/>
      <c r="UH13" s="68"/>
      <c r="UI13" s="68"/>
      <c r="UJ13" s="68"/>
      <c r="UK13" s="68"/>
      <c r="UL13" s="68"/>
      <c r="UM13" s="68"/>
      <c r="UN13" s="68"/>
      <c r="UO13" s="68"/>
      <c r="UP13" s="68"/>
      <c r="UQ13" s="68"/>
      <c r="UR13" s="68"/>
      <c r="US13" s="68"/>
      <c r="UT13" s="68"/>
      <c r="UU13" s="68"/>
      <c r="UV13" s="68"/>
      <c r="UW13" s="68"/>
      <c r="UX13" s="68"/>
      <c r="UY13" s="68"/>
      <c r="UZ13" s="68"/>
      <c r="VA13" s="68"/>
      <c r="VB13" s="68"/>
      <c r="VC13" s="68"/>
      <c r="VD13" s="68"/>
      <c r="VE13" s="68"/>
      <c r="VF13" s="68"/>
      <c r="VG13" s="68"/>
      <c r="VH13" s="68"/>
      <c r="VI13" s="68"/>
      <c r="VJ13" s="68"/>
      <c r="VK13" s="68"/>
      <c r="VL13" s="68"/>
      <c r="VM13" s="68"/>
      <c r="VN13" s="68"/>
      <c r="VO13" s="68"/>
      <c r="VP13" s="68"/>
      <c r="VQ13" s="68"/>
      <c r="VR13" s="68"/>
      <c r="VS13" s="68"/>
      <c r="VT13" s="68"/>
      <c r="VU13" s="68"/>
      <c r="VV13" s="68"/>
      <c r="VW13" s="68"/>
      <c r="VX13" s="68"/>
      <c r="VY13" s="68"/>
      <c r="VZ13" s="68"/>
      <c r="WA13" s="68"/>
      <c r="WB13" s="68"/>
      <c r="WC13" s="68"/>
      <c r="WD13" s="68"/>
      <c r="WE13" s="68"/>
      <c r="WF13" s="68"/>
      <c r="WG13" s="68"/>
      <c r="WH13" s="68"/>
      <c r="WI13" s="68"/>
      <c r="WJ13" s="68"/>
      <c r="WK13" s="68"/>
      <c r="WL13" s="68"/>
      <c r="WM13" s="68"/>
      <c r="WN13" s="68"/>
      <c r="WO13" s="68"/>
      <c r="WP13" s="68"/>
      <c r="WQ13" s="68"/>
      <c r="WR13" s="68"/>
      <c r="WS13" s="68"/>
      <c r="WT13" s="68"/>
      <c r="WU13" s="68"/>
      <c r="WV13" s="68"/>
      <c r="WW13" s="68"/>
      <c r="WX13" s="68"/>
      <c r="WY13" s="68"/>
      <c r="WZ13" s="68"/>
      <c r="XA13" s="68"/>
      <c r="XB13" s="68"/>
      <c r="XC13" s="68"/>
      <c r="XD13" s="68"/>
      <c r="XE13" s="68"/>
      <c r="XF13" s="68"/>
      <c r="XG13" s="68"/>
      <c r="XH13" s="68"/>
      <c r="XI13" s="68"/>
      <c r="XJ13" s="68"/>
      <c r="XK13" s="68"/>
      <c r="XL13" s="68"/>
      <c r="XM13" s="68"/>
      <c r="XN13" s="68"/>
      <c r="XO13" s="68"/>
      <c r="XP13" s="68"/>
      <c r="XQ13" s="68"/>
      <c r="XR13" s="68"/>
      <c r="XS13" s="68"/>
      <c r="XT13" s="68"/>
      <c r="XU13" s="68"/>
      <c r="XV13" s="68"/>
      <c r="XW13" s="68"/>
      <c r="XX13" s="68"/>
      <c r="XY13" s="68"/>
      <c r="XZ13" s="68"/>
      <c r="YA13" s="68"/>
      <c r="YB13" s="68"/>
      <c r="YC13" s="68"/>
      <c r="YD13" s="68"/>
      <c r="YE13" s="68"/>
      <c r="YF13" s="68"/>
      <c r="YG13" s="68"/>
      <c r="YH13" s="68"/>
      <c r="YI13" s="68"/>
      <c r="YJ13" s="68"/>
      <c r="YK13" s="68"/>
      <c r="YL13" s="68"/>
      <c r="YM13" s="68"/>
      <c r="YN13" s="68"/>
      <c r="YO13" s="68"/>
      <c r="YP13" s="68"/>
      <c r="YQ13" s="68"/>
      <c r="YR13" s="68"/>
      <c r="YS13" s="68"/>
      <c r="YT13" s="68"/>
      <c r="YU13" s="68"/>
      <c r="YV13" s="68"/>
      <c r="YW13" s="68"/>
      <c r="YX13" s="68"/>
      <c r="YY13" s="68"/>
      <c r="YZ13" s="68"/>
      <c r="ZA13" s="68"/>
      <c r="ZB13" s="68"/>
      <c r="ZC13" s="68"/>
      <c r="ZD13" s="68"/>
      <c r="ZE13" s="68"/>
      <c r="ZF13" s="68"/>
      <c r="ZG13" s="68"/>
      <c r="ZH13" s="68"/>
      <c r="ZI13" s="68"/>
      <c r="ZJ13" s="68"/>
      <c r="ZK13" s="68"/>
      <c r="ZL13" s="68"/>
      <c r="ZM13" s="68"/>
      <c r="ZN13" s="68"/>
      <c r="ZO13" s="68"/>
      <c r="ZP13" s="68"/>
      <c r="ZQ13" s="68"/>
      <c r="ZR13" s="68"/>
      <c r="ZS13" s="68"/>
      <c r="ZT13" s="68"/>
      <c r="ZU13" s="68"/>
      <c r="ZV13" s="68"/>
      <c r="ZW13" s="68"/>
      <c r="ZX13" s="68"/>
      <c r="ZY13" s="68"/>
      <c r="ZZ13" s="68"/>
      <c r="AAA13" s="68"/>
      <c r="AAB13" s="68"/>
      <c r="AAC13" s="68"/>
      <c r="AAD13" s="68"/>
      <c r="AAE13" s="68"/>
      <c r="AAF13" s="68"/>
      <c r="AAG13" s="68"/>
      <c r="AAH13" s="68"/>
      <c r="AAI13" s="68"/>
      <c r="AAJ13" s="68"/>
      <c r="AAK13" s="68"/>
      <c r="AAL13" s="68"/>
      <c r="AAM13" s="68"/>
      <c r="AAN13" s="68"/>
      <c r="AAO13" s="68"/>
      <c r="AAP13" s="68"/>
      <c r="AAQ13" s="68"/>
      <c r="AAR13" s="68"/>
      <c r="AAS13" s="68"/>
      <c r="AAT13" s="68"/>
      <c r="AAU13" s="68"/>
      <c r="AAV13" s="68"/>
      <c r="AAW13" s="68"/>
      <c r="AAX13" s="68"/>
      <c r="AAY13" s="68"/>
      <c r="AAZ13" s="68"/>
      <c r="ABA13" s="68"/>
      <c r="ABB13" s="68"/>
      <c r="ABC13" s="68"/>
      <c r="ABD13" s="68"/>
      <c r="ABE13" s="68"/>
      <c r="ABF13" s="68"/>
      <c r="ABG13" s="68"/>
      <c r="ABH13" s="68"/>
      <c r="ABI13" s="68"/>
      <c r="ABJ13" s="68"/>
      <c r="ABK13" s="68"/>
      <c r="ABL13" s="68"/>
      <c r="ABM13" s="68"/>
      <c r="ABN13" s="68"/>
      <c r="ABO13" s="68"/>
      <c r="ABP13" s="68"/>
      <c r="ABQ13" s="68"/>
      <c r="ABR13" s="68"/>
      <c r="ABS13" s="68"/>
      <c r="ABT13" s="68"/>
      <c r="ABU13" s="68"/>
      <c r="ABV13" s="68"/>
      <c r="ABW13" s="68"/>
      <c r="ABX13" s="68"/>
      <c r="ABY13" s="68"/>
      <c r="ABZ13" s="68"/>
      <c r="ACA13" s="68"/>
      <c r="ACB13" s="68"/>
      <c r="ACC13" s="68"/>
      <c r="ACD13" s="68"/>
      <c r="ACE13" s="68"/>
      <c r="ACF13" s="68"/>
      <c r="ACG13" s="68"/>
      <c r="ACH13" s="68"/>
      <c r="ACI13" s="68"/>
      <c r="ACJ13" s="68"/>
      <c r="ACK13" s="68"/>
      <c r="ACL13" s="68"/>
      <c r="ACM13" s="68"/>
      <c r="ACN13" s="68"/>
      <c r="ACO13" s="68"/>
      <c r="ACP13" s="68"/>
      <c r="ACQ13" s="68"/>
      <c r="ACR13" s="68"/>
      <c r="ACS13" s="68"/>
      <c r="ACT13" s="68"/>
      <c r="ACU13" s="68"/>
      <c r="ACV13" s="68"/>
      <c r="ACW13" s="68"/>
      <c r="ACX13" s="68"/>
      <c r="ACY13" s="68"/>
      <c r="ACZ13" s="68"/>
      <c r="ADA13" s="68"/>
      <c r="ADB13" s="68"/>
      <c r="ADC13" s="68"/>
      <c r="ADD13" s="68"/>
      <c r="ADE13" s="68"/>
      <c r="ADF13" s="68"/>
      <c r="ADG13" s="68"/>
      <c r="ADH13" s="68"/>
      <c r="ADI13" s="68"/>
      <c r="ADJ13" s="68"/>
      <c r="ADK13" s="68"/>
      <c r="ADL13" s="68"/>
      <c r="ADM13" s="68"/>
      <c r="ADN13" s="68"/>
      <c r="ADO13" s="68"/>
      <c r="ADP13" s="68"/>
      <c r="ADQ13" s="68"/>
      <c r="ADR13" s="68"/>
      <c r="ADS13" s="68"/>
      <c r="ADT13" s="68"/>
      <c r="ADU13" s="68"/>
      <c r="ADV13" s="68"/>
      <c r="ADW13" s="68"/>
      <c r="ADX13" s="68"/>
      <c r="ADY13" s="68"/>
      <c r="ADZ13" s="68"/>
      <c r="AEA13" s="68"/>
      <c r="AEB13" s="68"/>
      <c r="AEC13" s="68"/>
      <c r="AED13" s="68"/>
      <c r="AEE13" s="68"/>
      <c r="AEF13" s="68"/>
      <c r="AEG13" s="68"/>
      <c r="AEH13" s="68"/>
      <c r="AEI13" s="68"/>
      <c r="AEJ13" s="68"/>
      <c r="AEK13" s="68"/>
      <c r="AEL13" s="68"/>
      <c r="AEM13" s="68"/>
      <c r="AEN13" s="68"/>
      <c r="AEO13" s="68"/>
      <c r="AEP13" s="68"/>
      <c r="AEQ13" s="68"/>
      <c r="AER13" s="68"/>
      <c r="AES13" s="68"/>
      <c r="AET13" s="68"/>
      <c r="AEU13" s="68"/>
      <c r="AEV13" s="68"/>
      <c r="AEW13" s="68"/>
      <c r="AEX13" s="68"/>
      <c r="AEY13" s="68"/>
      <c r="AEZ13" s="68"/>
      <c r="AFA13" s="68"/>
      <c r="AFB13" s="68"/>
      <c r="AFC13" s="68"/>
      <c r="AFD13" s="68"/>
      <c r="AFE13" s="68"/>
      <c r="AFF13" s="68"/>
      <c r="AFG13" s="68"/>
      <c r="AFH13" s="68"/>
      <c r="AFI13" s="68"/>
      <c r="AFJ13" s="68"/>
      <c r="AFK13" s="68"/>
      <c r="AFL13" s="68"/>
      <c r="AFM13" s="68"/>
      <c r="AFN13" s="68"/>
      <c r="AFO13" s="68"/>
      <c r="AFP13" s="68"/>
      <c r="AFQ13" s="68"/>
      <c r="AFR13" s="68"/>
      <c r="AFS13" s="68"/>
      <c r="AFT13" s="68"/>
      <c r="AFU13" s="68"/>
      <c r="AFV13" s="68"/>
      <c r="AFW13" s="68"/>
      <c r="AFX13" s="68"/>
      <c r="AFY13" s="68"/>
      <c r="AFZ13" s="68"/>
      <c r="AGA13" s="68"/>
      <c r="AGB13" s="68"/>
      <c r="AGC13" s="68"/>
      <c r="AGD13" s="68"/>
      <c r="AGE13" s="68"/>
      <c r="AGF13" s="68"/>
      <c r="AGG13" s="68"/>
      <c r="AGH13" s="68"/>
      <c r="AGI13" s="68"/>
      <c r="AGJ13" s="68"/>
      <c r="AGK13" s="68"/>
      <c r="AGL13" s="68"/>
      <c r="AGM13" s="68"/>
      <c r="AGN13" s="68"/>
      <c r="AGO13" s="68"/>
      <c r="AGP13" s="68"/>
      <c r="AGQ13" s="68"/>
      <c r="AGR13" s="68"/>
      <c r="AGS13" s="68"/>
      <c r="AGT13" s="68"/>
      <c r="AGU13" s="68"/>
      <c r="AGV13" s="68"/>
      <c r="AGW13" s="68"/>
      <c r="AGX13" s="68"/>
      <c r="AGY13" s="68"/>
      <c r="AGZ13" s="68"/>
      <c r="AHA13" s="68"/>
      <c r="AHB13" s="68"/>
      <c r="AHC13" s="68"/>
      <c r="AHD13" s="68"/>
      <c r="AHE13" s="68"/>
      <c r="AHF13" s="68"/>
      <c r="AHG13" s="68"/>
      <c r="AHH13" s="68"/>
      <c r="AHI13" s="68"/>
      <c r="AHJ13" s="68"/>
      <c r="AHK13" s="68"/>
      <c r="AHL13" s="68"/>
      <c r="AHM13" s="68"/>
      <c r="AHN13" s="68"/>
      <c r="AHO13" s="68"/>
      <c r="AHP13" s="68"/>
      <c r="AHQ13" s="68"/>
      <c r="AHR13" s="68"/>
      <c r="AHS13" s="68"/>
      <c r="AHT13" s="68"/>
      <c r="AHU13" s="68"/>
      <c r="AHV13" s="68"/>
      <c r="AHW13" s="68"/>
      <c r="AHX13" s="68"/>
      <c r="AHY13" s="68"/>
      <c r="AHZ13" s="68"/>
      <c r="AIA13" s="68"/>
      <c r="AIB13" s="68"/>
      <c r="AIC13" s="68"/>
      <c r="AID13" s="68"/>
      <c r="AIE13" s="68"/>
      <c r="AIF13" s="68"/>
      <c r="AIG13" s="68"/>
      <c r="AIH13" s="68"/>
      <c r="AII13" s="68"/>
      <c r="AIJ13" s="68"/>
      <c r="AIK13" s="68"/>
      <c r="AIL13" s="68"/>
      <c r="AIM13" s="68"/>
      <c r="AIN13" s="68"/>
      <c r="AIO13" s="68"/>
      <c r="AIP13" s="68"/>
      <c r="AIQ13" s="68"/>
      <c r="AIR13" s="68"/>
      <c r="AIS13" s="68"/>
      <c r="AIT13" s="68"/>
      <c r="AIU13" s="68"/>
      <c r="AIV13" s="68"/>
      <c r="AIW13" s="68"/>
      <c r="AIX13" s="68"/>
      <c r="AIY13" s="68"/>
      <c r="AIZ13" s="68"/>
      <c r="AJA13" s="68"/>
      <c r="AJB13" s="68"/>
      <c r="AJC13" s="68"/>
      <c r="AJD13" s="68"/>
      <c r="AJE13" s="68"/>
      <c r="AJF13" s="68"/>
      <c r="AJG13" s="68"/>
      <c r="AJH13" s="68"/>
      <c r="AJI13" s="68"/>
      <c r="AJJ13" s="68"/>
      <c r="AJK13" s="68"/>
      <c r="AJL13" s="68"/>
      <c r="AJM13" s="68"/>
      <c r="AJN13" s="68"/>
      <c r="AJO13" s="68"/>
      <c r="AJP13" s="68"/>
      <c r="AJQ13" s="68"/>
      <c r="AJR13" s="68"/>
      <c r="AJS13" s="68"/>
      <c r="AJT13" s="68"/>
      <c r="AJU13" s="68"/>
      <c r="AJV13" s="68"/>
      <c r="AJW13" s="68"/>
      <c r="AJX13" s="68"/>
      <c r="AJY13" s="68"/>
      <c r="AJZ13" s="68"/>
      <c r="AKA13" s="68"/>
      <c r="AKB13" s="68"/>
      <c r="AKC13" s="68"/>
      <c r="AKD13" s="68"/>
      <c r="AKE13" s="68"/>
      <c r="AKF13" s="68"/>
      <c r="AKG13" s="68"/>
      <c r="AKH13" s="68"/>
      <c r="AKI13" s="68"/>
      <c r="AKJ13" s="68"/>
      <c r="AKK13" s="68"/>
      <c r="AKL13" s="68"/>
      <c r="AKM13" s="68"/>
      <c r="AKN13" s="68"/>
      <c r="AKO13" s="68"/>
      <c r="AKP13" s="68"/>
      <c r="AKQ13" s="68"/>
      <c r="AKR13" s="68"/>
      <c r="AKS13" s="68"/>
      <c r="AKT13" s="68"/>
      <c r="AKU13" s="68"/>
      <c r="AKV13" s="68"/>
      <c r="AKW13" s="68"/>
      <c r="AKX13" s="68"/>
      <c r="AKY13" s="68"/>
      <c r="AKZ13" s="68"/>
      <c r="ALA13" s="68"/>
      <c r="ALB13" s="68"/>
      <c r="ALC13" s="68"/>
      <c r="ALD13" s="68"/>
      <c r="ALE13" s="68"/>
      <c r="ALF13" s="68"/>
      <c r="ALG13" s="68"/>
      <c r="ALH13" s="68"/>
      <c r="ALI13" s="68"/>
      <c r="ALJ13" s="68"/>
      <c r="ALK13" s="68"/>
      <c r="ALL13" s="68"/>
      <c r="ALM13" s="68"/>
      <c r="ALN13" s="68"/>
      <c r="ALO13" s="68"/>
      <c r="ALP13" s="68"/>
      <c r="ALQ13" s="68"/>
      <c r="ALR13" s="68"/>
      <c r="ALS13" s="68"/>
      <c r="ALT13" s="68"/>
      <c r="ALU13" s="68"/>
      <c r="ALV13" s="68"/>
      <c r="ALW13" s="68"/>
      <c r="ALX13" s="68"/>
      <c r="ALY13" s="68"/>
      <c r="ALZ13" s="68"/>
      <c r="AMA13" s="68"/>
      <c r="AMB13" s="68"/>
      <c r="AMC13" s="68"/>
      <c r="AMD13" s="68"/>
      <c r="AME13" s="68"/>
      <c r="AMF13" s="68"/>
      <c r="AMG13" s="68"/>
      <c r="AMH13" s="68"/>
      <c r="AMI13" s="68"/>
      <c r="AMJ13" s="68"/>
    </row>
    <row r="14" customFormat="false" ht="23.85" hidden="false" customHeight="false" outlineLevel="0" collapsed="false">
      <c r="A14" s="64"/>
      <c r="B14" s="69" t="s">
        <v>46</v>
      </c>
      <c r="C14" s="67" t="n">
        <v>0</v>
      </c>
      <c r="D14" s="67" t="n">
        <v>0</v>
      </c>
      <c r="E14" s="67" t="n">
        <f aca="false">D14-C14</f>
        <v>0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68"/>
      <c r="DP14" s="68"/>
      <c r="DQ14" s="68"/>
      <c r="DR14" s="68"/>
      <c r="DS14" s="68"/>
      <c r="DT14" s="68"/>
      <c r="DU14" s="68"/>
      <c r="DV14" s="68"/>
      <c r="DW14" s="68"/>
      <c r="DX14" s="68"/>
      <c r="DY14" s="68"/>
      <c r="DZ14" s="68"/>
      <c r="EA14" s="68"/>
      <c r="EB14" s="68"/>
      <c r="EC14" s="68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/>
      <c r="FA14" s="68"/>
      <c r="FB14" s="68"/>
      <c r="FC14" s="68"/>
      <c r="FD14" s="68"/>
      <c r="FE14" s="68"/>
      <c r="FF14" s="68"/>
      <c r="FG14" s="68"/>
      <c r="FH14" s="68"/>
      <c r="FI14" s="68"/>
      <c r="FJ14" s="68"/>
      <c r="FK14" s="68"/>
      <c r="FL14" s="68"/>
      <c r="FM14" s="68"/>
      <c r="FN14" s="68"/>
      <c r="FO14" s="68"/>
      <c r="FP14" s="68"/>
      <c r="FQ14" s="68"/>
      <c r="FR14" s="68"/>
      <c r="FS14" s="68"/>
      <c r="FT14" s="68"/>
      <c r="FU14" s="68"/>
      <c r="FV14" s="68"/>
      <c r="FW14" s="68"/>
      <c r="FX14" s="68"/>
      <c r="FY14" s="68"/>
      <c r="FZ14" s="68"/>
      <c r="GA14" s="68"/>
      <c r="GB14" s="68"/>
      <c r="GC14" s="68"/>
      <c r="GD14" s="68"/>
      <c r="GE14" s="68"/>
      <c r="GF14" s="68"/>
      <c r="GG14" s="68"/>
      <c r="GH14" s="68"/>
      <c r="GI14" s="68"/>
      <c r="GJ14" s="68"/>
      <c r="GK14" s="68"/>
      <c r="GL14" s="68"/>
      <c r="GM14" s="68"/>
      <c r="GN14" s="68"/>
      <c r="GO14" s="68"/>
      <c r="GP14" s="68"/>
      <c r="GQ14" s="68"/>
      <c r="GR14" s="68"/>
      <c r="GS14" s="68"/>
      <c r="GT14" s="68"/>
      <c r="GU14" s="68"/>
      <c r="GV14" s="68"/>
      <c r="GW14" s="68"/>
      <c r="GX14" s="68"/>
      <c r="GY14" s="68"/>
      <c r="GZ14" s="68"/>
      <c r="HA14" s="68"/>
      <c r="HB14" s="68"/>
      <c r="HC14" s="68"/>
      <c r="HD14" s="68"/>
      <c r="HE14" s="68"/>
      <c r="HF14" s="68"/>
      <c r="HG14" s="68"/>
      <c r="HH14" s="68"/>
      <c r="HI14" s="68"/>
      <c r="HJ14" s="68"/>
      <c r="HK14" s="68"/>
      <c r="HL14" s="68"/>
      <c r="HM14" s="68"/>
      <c r="HN14" s="68"/>
      <c r="HO14" s="68"/>
      <c r="HP14" s="68"/>
      <c r="HQ14" s="68"/>
      <c r="HR14" s="68"/>
      <c r="HS14" s="68"/>
      <c r="HT14" s="68"/>
      <c r="HU14" s="68"/>
      <c r="HV14" s="68"/>
      <c r="HW14" s="68"/>
      <c r="HX14" s="68"/>
      <c r="HY14" s="68"/>
      <c r="HZ14" s="68"/>
      <c r="IA14" s="68"/>
      <c r="IB14" s="68"/>
      <c r="IC14" s="68"/>
      <c r="ID14" s="68"/>
      <c r="IE14" s="68"/>
      <c r="IF14" s="68"/>
      <c r="IG14" s="68"/>
      <c r="IH14" s="68"/>
      <c r="II14" s="68"/>
      <c r="IJ14" s="68"/>
      <c r="IK14" s="68"/>
      <c r="IL14" s="68"/>
      <c r="IM14" s="68"/>
      <c r="IN14" s="68"/>
      <c r="IO14" s="68"/>
      <c r="IP14" s="68"/>
      <c r="IQ14" s="68"/>
      <c r="IR14" s="68"/>
      <c r="IS14" s="68"/>
      <c r="IT14" s="68"/>
      <c r="IU14" s="68"/>
      <c r="IV14" s="68"/>
      <c r="IW14" s="68"/>
      <c r="IX14" s="68"/>
      <c r="IY14" s="68"/>
      <c r="IZ14" s="68"/>
      <c r="JA14" s="68"/>
      <c r="JB14" s="68"/>
      <c r="JC14" s="68"/>
      <c r="JD14" s="68"/>
      <c r="JE14" s="68"/>
      <c r="JF14" s="68"/>
      <c r="JG14" s="68"/>
      <c r="JH14" s="68"/>
      <c r="JI14" s="68"/>
      <c r="JJ14" s="68"/>
      <c r="JK14" s="68"/>
      <c r="JL14" s="68"/>
      <c r="JM14" s="68"/>
      <c r="JN14" s="68"/>
      <c r="JO14" s="68"/>
      <c r="JP14" s="68"/>
      <c r="JQ14" s="68"/>
      <c r="JR14" s="68"/>
      <c r="JS14" s="68"/>
      <c r="JT14" s="68"/>
      <c r="JU14" s="68"/>
      <c r="JV14" s="68"/>
      <c r="JW14" s="68"/>
      <c r="JX14" s="68"/>
      <c r="JY14" s="68"/>
      <c r="JZ14" s="68"/>
      <c r="KA14" s="68"/>
      <c r="KB14" s="68"/>
      <c r="KC14" s="68"/>
      <c r="KD14" s="68"/>
      <c r="KE14" s="68"/>
      <c r="KF14" s="68"/>
      <c r="KG14" s="68"/>
      <c r="KH14" s="68"/>
      <c r="KI14" s="68"/>
      <c r="KJ14" s="68"/>
      <c r="KK14" s="68"/>
      <c r="KL14" s="68"/>
      <c r="KM14" s="68"/>
      <c r="KN14" s="68"/>
      <c r="KO14" s="68"/>
      <c r="KP14" s="68"/>
      <c r="KQ14" s="68"/>
      <c r="KR14" s="68"/>
      <c r="KS14" s="68"/>
      <c r="KT14" s="68"/>
      <c r="KU14" s="68"/>
      <c r="KV14" s="68"/>
      <c r="KW14" s="68"/>
      <c r="KX14" s="68"/>
      <c r="KY14" s="68"/>
      <c r="KZ14" s="68"/>
      <c r="LA14" s="68"/>
      <c r="LB14" s="68"/>
      <c r="LC14" s="68"/>
      <c r="LD14" s="68"/>
      <c r="LE14" s="68"/>
      <c r="LF14" s="68"/>
      <c r="LG14" s="68"/>
      <c r="LH14" s="68"/>
      <c r="LI14" s="68"/>
      <c r="LJ14" s="68"/>
      <c r="LK14" s="68"/>
      <c r="LL14" s="68"/>
      <c r="LM14" s="68"/>
      <c r="LN14" s="68"/>
      <c r="LO14" s="68"/>
      <c r="LP14" s="68"/>
      <c r="LQ14" s="68"/>
      <c r="LR14" s="68"/>
      <c r="LS14" s="68"/>
      <c r="LT14" s="68"/>
      <c r="LU14" s="68"/>
      <c r="LV14" s="68"/>
      <c r="LW14" s="68"/>
      <c r="LX14" s="68"/>
      <c r="LY14" s="68"/>
      <c r="LZ14" s="68"/>
      <c r="MA14" s="68"/>
      <c r="MB14" s="68"/>
      <c r="MC14" s="68"/>
      <c r="MD14" s="68"/>
      <c r="ME14" s="68"/>
      <c r="MF14" s="68"/>
      <c r="MG14" s="68"/>
      <c r="MH14" s="68"/>
      <c r="MI14" s="68"/>
      <c r="MJ14" s="68"/>
      <c r="MK14" s="68"/>
      <c r="ML14" s="68"/>
      <c r="MM14" s="68"/>
      <c r="MN14" s="68"/>
      <c r="MO14" s="68"/>
      <c r="MP14" s="68"/>
      <c r="MQ14" s="68"/>
      <c r="MR14" s="68"/>
      <c r="MS14" s="68"/>
      <c r="MT14" s="68"/>
      <c r="MU14" s="68"/>
      <c r="MV14" s="68"/>
      <c r="MW14" s="68"/>
      <c r="MX14" s="68"/>
      <c r="MY14" s="68"/>
      <c r="MZ14" s="68"/>
      <c r="NA14" s="68"/>
      <c r="NB14" s="68"/>
      <c r="NC14" s="68"/>
      <c r="ND14" s="68"/>
      <c r="NE14" s="68"/>
      <c r="NF14" s="68"/>
      <c r="NG14" s="68"/>
      <c r="NH14" s="68"/>
      <c r="NI14" s="68"/>
      <c r="NJ14" s="68"/>
      <c r="NK14" s="68"/>
      <c r="NL14" s="68"/>
      <c r="NM14" s="68"/>
      <c r="NN14" s="68"/>
      <c r="NO14" s="68"/>
      <c r="NP14" s="68"/>
      <c r="NQ14" s="68"/>
      <c r="NR14" s="68"/>
      <c r="NS14" s="68"/>
      <c r="NT14" s="68"/>
      <c r="NU14" s="68"/>
      <c r="NV14" s="68"/>
      <c r="NW14" s="68"/>
      <c r="NX14" s="68"/>
      <c r="NY14" s="68"/>
      <c r="NZ14" s="68"/>
      <c r="OA14" s="68"/>
      <c r="OB14" s="68"/>
      <c r="OC14" s="68"/>
      <c r="OD14" s="68"/>
      <c r="OE14" s="68"/>
      <c r="OF14" s="68"/>
      <c r="OG14" s="68"/>
      <c r="OH14" s="68"/>
      <c r="OI14" s="68"/>
      <c r="OJ14" s="68"/>
      <c r="OK14" s="68"/>
      <c r="OL14" s="68"/>
      <c r="OM14" s="68"/>
      <c r="ON14" s="68"/>
      <c r="OO14" s="68"/>
      <c r="OP14" s="68"/>
      <c r="OQ14" s="68"/>
      <c r="OR14" s="68"/>
      <c r="OS14" s="68"/>
      <c r="OT14" s="68"/>
      <c r="OU14" s="68"/>
      <c r="OV14" s="68"/>
      <c r="OW14" s="68"/>
      <c r="OX14" s="68"/>
      <c r="OY14" s="68"/>
      <c r="OZ14" s="68"/>
      <c r="PA14" s="68"/>
      <c r="PB14" s="68"/>
      <c r="PC14" s="68"/>
      <c r="PD14" s="68"/>
      <c r="PE14" s="68"/>
      <c r="PF14" s="68"/>
      <c r="PG14" s="68"/>
      <c r="PH14" s="68"/>
      <c r="PI14" s="68"/>
      <c r="PJ14" s="68"/>
      <c r="PK14" s="68"/>
      <c r="PL14" s="68"/>
      <c r="PM14" s="68"/>
      <c r="PN14" s="68"/>
      <c r="PO14" s="68"/>
      <c r="PP14" s="68"/>
      <c r="PQ14" s="68"/>
      <c r="PR14" s="68"/>
      <c r="PS14" s="68"/>
      <c r="PT14" s="68"/>
      <c r="PU14" s="68"/>
      <c r="PV14" s="68"/>
      <c r="PW14" s="68"/>
      <c r="PX14" s="68"/>
      <c r="PY14" s="68"/>
      <c r="PZ14" s="68"/>
      <c r="QA14" s="68"/>
      <c r="QB14" s="68"/>
      <c r="QC14" s="68"/>
      <c r="QD14" s="68"/>
      <c r="QE14" s="68"/>
      <c r="QF14" s="68"/>
      <c r="QG14" s="68"/>
      <c r="QH14" s="68"/>
      <c r="QI14" s="68"/>
      <c r="QJ14" s="68"/>
      <c r="QK14" s="68"/>
      <c r="QL14" s="68"/>
      <c r="QM14" s="68"/>
      <c r="QN14" s="68"/>
      <c r="QO14" s="68"/>
      <c r="QP14" s="68"/>
      <c r="QQ14" s="68"/>
      <c r="QR14" s="68"/>
      <c r="QS14" s="68"/>
      <c r="QT14" s="68"/>
      <c r="QU14" s="68"/>
      <c r="QV14" s="68"/>
      <c r="QW14" s="68"/>
      <c r="QX14" s="68"/>
      <c r="QY14" s="68"/>
      <c r="QZ14" s="68"/>
      <c r="RA14" s="68"/>
      <c r="RB14" s="68"/>
      <c r="RC14" s="68"/>
      <c r="RD14" s="68"/>
      <c r="RE14" s="68"/>
      <c r="RF14" s="68"/>
      <c r="RG14" s="68"/>
      <c r="RH14" s="68"/>
      <c r="RI14" s="68"/>
      <c r="RJ14" s="68"/>
      <c r="RK14" s="68"/>
      <c r="RL14" s="68"/>
      <c r="RM14" s="68"/>
      <c r="RN14" s="68"/>
      <c r="RO14" s="68"/>
      <c r="RP14" s="68"/>
      <c r="RQ14" s="68"/>
      <c r="RR14" s="68"/>
      <c r="RS14" s="68"/>
      <c r="RT14" s="68"/>
      <c r="RU14" s="68"/>
      <c r="RV14" s="68"/>
      <c r="RW14" s="68"/>
      <c r="RX14" s="68"/>
      <c r="RY14" s="68"/>
      <c r="RZ14" s="68"/>
      <c r="SA14" s="68"/>
      <c r="SB14" s="68"/>
      <c r="SC14" s="68"/>
      <c r="SD14" s="68"/>
      <c r="SE14" s="68"/>
      <c r="SF14" s="68"/>
      <c r="SG14" s="68"/>
      <c r="SH14" s="68"/>
      <c r="SI14" s="68"/>
      <c r="SJ14" s="68"/>
      <c r="SK14" s="68"/>
      <c r="SL14" s="68"/>
      <c r="SM14" s="68"/>
      <c r="SN14" s="68"/>
      <c r="SO14" s="68"/>
      <c r="SP14" s="68"/>
      <c r="SQ14" s="68"/>
      <c r="SR14" s="68"/>
      <c r="SS14" s="68"/>
      <c r="ST14" s="68"/>
      <c r="SU14" s="68"/>
      <c r="SV14" s="68"/>
      <c r="SW14" s="68"/>
      <c r="SX14" s="68"/>
      <c r="SY14" s="68"/>
      <c r="SZ14" s="68"/>
      <c r="TA14" s="68"/>
      <c r="TB14" s="68"/>
      <c r="TC14" s="68"/>
      <c r="TD14" s="68"/>
      <c r="TE14" s="68"/>
      <c r="TF14" s="68"/>
      <c r="TG14" s="68"/>
      <c r="TH14" s="68"/>
      <c r="TI14" s="68"/>
      <c r="TJ14" s="68"/>
      <c r="TK14" s="68"/>
      <c r="TL14" s="68"/>
      <c r="TM14" s="68"/>
      <c r="TN14" s="68"/>
      <c r="TO14" s="68"/>
      <c r="TP14" s="68"/>
      <c r="TQ14" s="68"/>
      <c r="TR14" s="68"/>
      <c r="TS14" s="68"/>
      <c r="TT14" s="68"/>
      <c r="TU14" s="68"/>
      <c r="TV14" s="68"/>
      <c r="TW14" s="68"/>
      <c r="TX14" s="68"/>
      <c r="TY14" s="68"/>
      <c r="TZ14" s="68"/>
      <c r="UA14" s="68"/>
      <c r="UB14" s="68"/>
      <c r="UC14" s="68"/>
      <c r="UD14" s="68"/>
      <c r="UE14" s="68"/>
      <c r="UF14" s="68"/>
      <c r="UG14" s="68"/>
      <c r="UH14" s="68"/>
      <c r="UI14" s="68"/>
      <c r="UJ14" s="68"/>
      <c r="UK14" s="68"/>
      <c r="UL14" s="68"/>
      <c r="UM14" s="68"/>
      <c r="UN14" s="68"/>
      <c r="UO14" s="68"/>
      <c r="UP14" s="68"/>
      <c r="UQ14" s="68"/>
      <c r="UR14" s="68"/>
      <c r="US14" s="68"/>
      <c r="UT14" s="68"/>
      <c r="UU14" s="68"/>
      <c r="UV14" s="68"/>
      <c r="UW14" s="68"/>
      <c r="UX14" s="68"/>
      <c r="UY14" s="68"/>
      <c r="UZ14" s="68"/>
      <c r="VA14" s="68"/>
      <c r="VB14" s="68"/>
      <c r="VC14" s="68"/>
      <c r="VD14" s="68"/>
      <c r="VE14" s="68"/>
      <c r="VF14" s="68"/>
      <c r="VG14" s="68"/>
      <c r="VH14" s="68"/>
      <c r="VI14" s="68"/>
      <c r="VJ14" s="68"/>
      <c r="VK14" s="68"/>
      <c r="VL14" s="68"/>
      <c r="VM14" s="68"/>
      <c r="VN14" s="68"/>
      <c r="VO14" s="68"/>
      <c r="VP14" s="68"/>
      <c r="VQ14" s="68"/>
      <c r="VR14" s="68"/>
      <c r="VS14" s="68"/>
      <c r="VT14" s="68"/>
      <c r="VU14" s="68"/>
      <c r="VV14" s="68"/>
      <c r="VW14" s="68"/>
      <c r="VX14" s="68"/>
      <c r="VY14" s="68"/>
      <c r="VZ14" s="68"/>
      <c r="WA14" s="68"/>
      <c r="WB14" s="68"/>
      <c r="WC14" s="68"/>
      <c r="WD14" s="68"/>
      <c r="WE14" s="68"/>
      <c r="WF14" s="68"/>
      <c r="WG14" s="68"/>
      <c r="WH14" s="68"/>
      <c r="WI14" s="68"/>
      <c r="WJ14" s="68"/>
      <c r="WK14" s="68"/>
      <c r="WL14" s="68"/>
      <c r="WM14" s="68"/>
      <c r="WN14" s="68"/>
      <c r="WO14" s="68"/>
      <c r="WP14" s="68"/>
      <c r="WQ14" s="68"/>
      <c r="WR14" s="68"/>
      <c r="WS14" s="68"/>
      <c r="WT14" s="68"/>
      <c r="WU14" s="68"/>
      <c r="WV14" s="68"/>
      <c r="WW14" s="68"/>
      <c r="WX14" s="68"/>
      <c r="WY14" s="68"/>
      <c r="WZ14" s="68"/>
      <c r="XA14" s="68"/>
      <c r="XB14" s="68"/>
      <c r="XC14" s="68"/>
      <c r="XD14" s="68"/>
      <c r="XE14" s="68"/>
      <c r="XF14" s="68"/>
      <c r="XG14" s="68"/>
      <c r="XH14" s="68"/>
      <c r="XI14" s="68"/>
      <c r="XJ14" s="68"/>
      <c r="XK14" s="68"/>
      <c r="XL14" s="68"/>
      <c r="XM14" s="68"/>
      <c r="XN14" s="68"/>
      <c r="XO14" s="68"/>
      <c r="XP14" s="68"/>
      <c r="XQ14" s="68"/>
      <c r="XR14" s="68"/>
      <c r="XS14" s="68"/>
      <c r="XT14" s="68"/>
      <c r="XU14" s="68"/>
      <c r="XV14" s="68"/>
      <c r="XW14" s="68"/>
      <c r="XX14" s="68"/>
      <c r="XY14" s="68"/>
      <c r="XZ14" s="68"/>
      <c r="YA14" s="68"/>
      <c r="YB14" s="68"/>
      <c r="YC14" s="68"/>
      <c r="YD14" s="68"/>
      <c r="YE14" s="68"/>
      <c r="YF14" s="68"/>
      <c r="YG14" s="68"/>
      <c r="YH14" s="68"/>
      <c r="YI14" s="68"/>
      <c r="YJ14" s="68"/>
      <c r="YK14" s="68"/>
      <c r="YL14" s="68"/>
      <c r="YM14" s="68"/>
      <c r="YN14" s="68"/>
      <c r="YO14" s="68"/>
      <c r="YP14" s="68"/>
      <c r="YQ14" s="68"/>
      <c r="YR14" s="68"/>
      <c r="YS14" s="68"/>
      <c r="YT14" s="68"/>
      <c r="YU14" s="68"/>
      <c r="YV14" s="68"/>
      <c r="YW14" s="68"/>
      <c r="YX14" s="68"/>
      <c r="YY14" s="68"/>
      <c r="YZ14" s="68"/>
      <c r="ZA14" s="68"/>
      <c r="ZB14" s="68"/>
      <c r="ZC14" s="68"/>
      <c r="ZD14" s="68"/>
      <c r="ZE14" s="68"/>
      <c r="ZF14" s="68"/>
      <c r="ZG14" s="68"/>
      <c r="ZH14" s="68"/>
      <c r="ZI14" s="68"/>
      <c r="ZJ14" s="68"/>
      <c r="ZK14" s="68"/>
      <c r="ZL14" s="68"/>
      <c r="ZM14" s="68"/>
      <c r="ZN14" s="68"/>
      <c r="ZO14" s="68"/>
      <c r="ZP14" s="68"/>
      <c r="ZQ14" s="68"/>
      <c r="ZR14" s="68"/>
      <c r="ZS14" s="68"/>
      <c r="ZT14" s="68"/>
      <c r="ZU14" s="68"/>
      <c r="ZV14" s="68"/>
      <c r="ZW14" s="68"/>
      <c r="ZX14" s="68"/>
      <c r="ZY14" s="68"/>
      <c r="ZZ14" s="68"/>
      <c r="AAA14" s="68"/>
      <c r="AAB14" s="68"/>
      <c r="AAC14" s="68"/>
      <c r="AAD14" s="68"/>
      <c r="AAE14" s="68"/>
      <c r="AAF14" s="68"/>
      <c r="AAG14" s="68"/>
      <c r="AAH14" s="68"/>
      <c r="AAI14" s="68"/>
      <c r="AAJ14" s="68"/>
      <c r="AAK14" s="68"/>
      <c r="AAL14" s="68"/>
      <c r="AAM14" s="68"/>
      <c r="AAN14" s="68"/>
      <c r="AAO14" s="68"/>
      <c r="AAP14" s="68"/>
      <c r="AAQ14" s="68"/>
      <c r="AAR14" s="68"/>
      <c r="AAS14" s="68"/>
      <c r="AAT14" s="68"/>
      <c r="AAU14" s="68"/>
      <c r="AAV14" s="68"/>
      <c r="AAW14" s="68"/>
      <c r="AAX14" s="68"/>
      <c r="AAY14" s="68"/>
      <c r="AAZ14" s="68"/>
      <c r="ABA14" s="68"/>
      <c r="ABB14" s="68"/>
      <c r="ABC14" s="68"/>
      <c r="ABD14" s="68"/>
      <c r="ABE14" s="68"/>
      <c r="ABF14" s="68"/>
      <c r="ABG14" s="68"/>
      <c r="ABH14" s="68"/>
      <c r="ABI14" s="68"/>
      <c r="ABJ14" s="68"/>
      <c r="ABK14" s="68"/>
      <c r="ABL14" s="68"/>
      <c r="ABM14" s="68"/>
      <c r="ABN14" s="68"/>
      <c r="ABO14" s="68"/>
      <c r="ABP14" s="68"/>
      <c r="ABQ14" s="68"/>
      <c r="ABR14" s="68"/>
      <c r="ABS14" s="68"/>
      <c r="ABT14" s="68"/>
      <c r="ABU14" s="68"/>
      <c r="ABV14" s="68"/>
      <c r="ABW14" s="68"/>
      <c r="ABX14" s="68"/>
      <c r="ABY14" s="68"/>
      <c r="ABZ14" s="68"/>
      <c r="ACA14" s="68"/>
      <c r="ACB14" s="68"/>
      <c r="ACC14" s="68"/>
      <c r="ACD14" s="68"/>
      <c r="ACE14" s="68"/>
      <c r="ACF14" s="68"/>
      <c r="ACG14" s="68"/>
      <c r="ACH14" s="68"/>
      <c r="ACI14" s="68"/>
      <c r="ACJ14" s="68"/>
      <c r="ACK14" s="68"/>
      <c r="ACL14" s="68"/>
      <c r="ACM14" s="68"/>
      <c r="ACN14" s="68"/>
      <c r="ACO14" s="68"/>
      <c r="ACP14" s="68"/>
      <c r="ACQ14" s="68"/>
      <c r="ACR14" s="68"/>
      <c r="ACS14" s="68"/>
      <c r="ACT14" s="68"/>
      <c r="ACU14" s="68"/>
      <c r="ACV14" s="68"/>
      <c r="ACW14" s="68"/>
      <c r="ACX14" s="68"/>
      <c r="ACY14" s="68"/>
      <c r="ACZ14" s="68"/>
      <c r="ADA14" s="68"/>
      <c r="ADB14" s="68"/>
      <c r="ADC14" s="68"/>
      <c r="ADD14" s="68"/>
      <c r="ADE14" s="68"/>
      <c r="ADF14" s="68"/>
      <c r="ADG14" s="68"/>
      <c r="ADH14" s="68"/>
      <c r="ADI14" s="68"/>
      <c r="ADJ14" s="68"/>
      <c r="ADK14" s="68"/>
      <c r="ADL14" s="68"/>
      <c r="ADM14" s="68"/>
      <c r="ADN14" s="68"/>
      <c r="ADO14" s="68"/>
      <c r="ADP14" s="68"/>
      <c r="ADQ14" s="68"/>
      <c r="ADR14" s="68"/>
      <c r="ADS14" s="68"/>
      <c r="ADT14" s="68"/>
      <c r="ADU14" s="68"/>
      <c r="ADV14" s="68"/>
      <c r="ADW14" s="68"/>
      <c r="ADX14" s="68"/>
      <c r="ADY14" s="68"/>
      <c r="ADZ14" s="68"/>
      <c r="AEA14" s="68"/>
      <c r="AEB14" s="68"/>
      <c r="AEC14" s="68"/>
      <c r="AED14" s="68"/>
      <c r="AEE14" s="68"/>
      <c r="AEF14" s="68"/>
      <c r="AEG14" s="68"/>
      <c r="AEH14" s="68"/>
      <c r="AEI14" s="68"/>
      <c r="AEJ14" s="68"/>
      <c r="AEK14" s="68"/>
      <c r="AEL14" s="68"/>
      <c r="AEM14" s="68"/>
      <c r="AEN14" s="68"/>
      <c r="AEO14" s="68"/>
      <c r="AEP14" s="68"/>
      <c r="AEQ14" s="68"/>
      <c r="AER14" s="68"/>
      <c r="AES14" s="68"/>
      <c r="AET14" s="68"/>
      <c r="AEU14" s="68"/>
      <c r="AEV14" s="68"/>
      <c r="AEW14" s="68"/>
      <c r="AEX14" s="68"/>
      <c r="AEY14" s="68"/>
      <c r="AEZ14" s="68"/>
      <c r="AFA14" s="68"/>
      <c r="AFB14" s="68"/>
      <c r="AFC14" s="68"/>
      <c r="AFD14" s="68"/>
      <c r="AFE14" s="68"/>
      <c r="AFF14" s="68"/>
      <c r="AFG14" s="68"/>
      <c r="AFH14" s="68"/>
      <c r="AFI14" s="68"/>
      <c r="AFJ14" s="68"/>
      <c r="AFK14" s="68"/>
      <c r="AFL14" s="68"/>
      <c r="AFM14" s="68"/>
      <c r="AFN14" s="68"/>
      <c r="AFO14" s="68"/>
      <c r="AFP14" s="68"/>
      <c r="AFQ14" s="68"/>
      <c r="AFR14" s="68"/>
      <c r="AFS14" s="68"/>
      <c r="AFT14" s="68"/>
      <c r="AFU14" s="68"/>
      <c r="AFV14" s="68"/>
      <c r="AFW14" s="68"/>
      <c r="AFX14" s="68"/>
      <c r="AFY14" s="68"/>
      <c r="AFZ14" s="68"/>
      <c r="AGA14" s="68"/>
      <c r="AGB14" s="68"/>
      <c r="AGC14" s="68"/>
      <c r="AGD14" s="68"/>
      <c r="AGE14" s="68"/>
      <c r="AGF14" s="68"/>
      <c r="AGG14" s="68"/>
      <c r="AGH14" s="68"/>
      <c r="AGI14" s="68"/>
      <c r="AGJ14" s="68"/>
      <c r="AGK14" s="68"/>
      <c r="AGL14" s="68"/>
      <c r="AGM14" s="68"/>
      <c r="AGN14" s="68"/>
      <c r="AGO14" s="68"/>
      <c r="AGP14" s="68"/>
      <c r="AGQ14" s="68"/>
      <c r="AGR14" s="68"/>
      <c r="AGS14" s="68"/>
      <c r="AGT14" s="68"/>
      <c r="AGU14" s="68"/>
      <c r="AGV14" s="68"/>
      <c r="AGW14" s="68"/>
      <c r="AGX14" s="68"/>
      <c r="AGY14" s="68"/>
      <c r="AGZ14" s="68"/>
      <c r="AHA14" s="68"/>
      <c r="AHB14" s="68"/>
      <c r="AHC14" s="68"/>
      <c r="AHD14" s="68"/>
      <c r="AHE14" s="68"/>
      <c r="AHF14" s="68"/>
      <c r="AHG14" s="68"/>
      <c r="AHH14" s="68"/>
      <c r="AHI14" s="68"/>
      <c r="AHJ14" s="68"/>
      <c r="AHK14" s="68"/>
      <c r="AHL14" s="68"/>
      <c r="AHM14" s="68"/>
      <c r="AHN14" s="68"/>
      <c r="AHO14" s="68"/>
      <c r="AHP14" s="68"/>
      <c r="AHQ14" s="68"/>
      <c r="AHR14" s="68"/>
      <c r="AHS14" s="68"/>
      <c r="AHT14" s="68"/>
      <c r="AHU14" s="68"/>
      <c r="AHV14" s="68"/>
      <c r="AHW14" s="68"/>
      <c r="AHX14" s="68"/>
      <c r="AHY14" s="68"/>
      <c r="AHZ14" s="68"/>
      <c r="AIA14" s="68"/>
      <c r="AIB14" s="68"/>
      <c r="AIC14" s="68"/>
      <c r="AID14" s="68"/>
      <c r="AIE14" s="68"/>
      <c r="AIF14" s="68"/>
      <c r="AIG14" s="68"/>
      <c r="AIH14" s="68"/>
      <c r="AII14" s="68"/>
      <c r="AIJ14" s="68"/>
      <c r="AIK14" s="68"/>
      <c r="AIL14" s="68"/>
      <c r="AIM14" s="68"/>
      <c r="AIN14" s="68"/>
      <c r="AIO14" s="68"/>
      <c r="AIP14" s="68"/>
      <c r="AIQ14" s="68"/>
      <c r="AIR14" s="68"/>
      <c r="AIS14" s="68"/>
      <c r="AIT14" s="68"/>
      <c r="AIU14" s="68"/>
      <c r="AIV14" s="68"/>
      <c r="AIW14" s="68"/>
      <c r="AIX14" s="68"/>
      <c r="AIY14" s="68"/>
      <c r="AIZ14" s="68"/>
      <c r="AJA14" s="68"/>
      <c r="AJB14" s="68"/>
      <c r="AJC14" s="68"/>
      <c r="AJD14" s="68"/>
      <c r="AJE14" s="68"/>
      <c r="AJF14" s="68"/>
      <c r="AJG14" s="68"/>
      <c r="AJH14" s="68"/>
      <c r="AJI14" s="68"/>
      <c r="AJJ14" s="68"/>
      <c r="AJK14" s="68"/>
      <c r="AJL14" s="68"/>
      <c r="AJM14" s="68"/>
      <c r="AJN14" s="68"/>
      <c r="AJO14" s="68"/>
      <c r="AJP14" s="68"/>
      <c r="AJQ14" s="68"/>
      <c r="AJR14" s="68"/>
      <c r="AJS14" s="68"/>
      <c r="AJT14" s="68"/>
      <c r="AJU14" s="68"/>
      <c r="AJV14" s="68"/>
      <c r="AJW14" s="68"/>
      <c r="AJX14" s="68"/>
      <c r="AJY14" s="68"/>
      <c r="AJZ14" s="68"/>
      <c r="AKA14" s="68"/>
      <c r="AKB14" s="68"/>
      <c r="AKC14" s="68"/>
      <c r="AKD14" s="68"/>
      <c r="AKE14" s="68"/>
      <c r="AKF14" s="68"/>
      <c r="AKG14" s="68"/>
      <c r="AKH14" s="68"/>
      <c r="AKI14" s="68"/>
      <c r="AKJ14" s="68"/>
      <c r="AKK14" s="68"/>
      <c r="AKL14" s="68"/>
      <c r="AKM14" s="68"/>
      <c r="AKN14" s="68"/>
      <c r="AKO14" s="68"/>
      <c r="AKP14" s="68"/>
      <c r="AKQ14" s="68"/>
      <c r="AKR14" s="68"/>
      <c r="AKS14" s="68"/>
      <c r="AKT14" s="68"/>
      <c r="AKU14" s="68"/>
      <c r="AKV14" s="68"/>
      <c r="AKW14" s="68"/>
      <c r="AKX14" s="68"/>
      <c r="AKY14" s="68"/>
      <c r="AKZ14" s="68"/>
      <c r="ALA14" s="68"/>
      <c r="ALB14" s="68"/>
      <c r="ALC14" s="68"/>
      <c r="ALD14" s="68"/>
      <c r="ALE14" s="68"/>
      <c r="ALF14" s="68"/>
      <c r="ALG14" s="68"/>
      <c r="ALH14" s="68"/>
      <c r="ALI14" s="68"/>
      <c r="ALJ14" s="68"/>
      <c r="ALK14" s="68"/>
      <c r="ALL14" s="68"/>
      <c r="ALM14" s="68"/>
      <c r="ALN14" s="68"/>
      <c r="ALO14" s="68"/>
      <c r="ALP14" s="68"/>
      <c r="ALQ14" s="68"/>
      <c r="ALR14" s="68"/>
      <c r="ALS14" s="68"/>
      <c r="ALT14" s="68"/>
      <c r="ALU14" s="68"/>
      <c r="ALV14" s="68"/>
      <c r="ALW14" s="68"/>
      <c r="ALX14" s="68"/>
      <c r="ALY14" s="68"/>
      <c r="ALZ14" s="68"/>
      <c r="AMA14" s="68"/>
      <c r="AMB14" s="68"/>
      <c r="AMC14" s="68"/>
      <c r="AMD14" s="68"/>
      <c r="AME14" s="68"/>
      <c r="AMF14" s="68"/>
      <c r="AMG14" s="68"/>
      <c r="AMH14" s="68"/>
      <c r="AMI14" s="68"/>
      <c r="AMJ14" s="68"/>
    </row>
    <row r="15" customFormat="false" ht="23.85" hidden="false" customHeight="false" outlineLevel="0" collapsed="false">
      <c r="A15" s="64"/>
      <c r="B15" s="69" t="s">
        <v>47</v>
      </c>
      <c r="C15" s="67" t="n">
        <v>1700000</v>
      </c>
      <c r="D15" s="67" t="n">
        <v>1085000</v>
      </c>
      <c r="E15" s="67" t="n">
        <f aca="false">D15-C15</f>
        <v>-615000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  <c r="HQ15" s="68"/>
      <c r="HR15" s="68"/>
      <c r="HS15" s="68"/>
      <c r="HT15" s="68"/>
      <c r="HU15" s="68"/>
      <c r="HV15" s="68"/>
      <c r="HW15" s="68"/>
      <c r="HX15" s="68"/>
      <c r="HY15" s="68"/>
      <c r="HZ15" s="68"/>
      <c r="IA15" s="68"/>
      <c r="IB15" s="68"/>
      <c r="IC15" s="68"/>
      <c r="ID15" s="68"/>
      <c r="IE15" s="68"/>
      <c r="IF15" s="68"/>
      <c r="IG15" s="68"/>
      <c r="IH15" s="68"/>
      <c r="II15" s="68"/>
      <c r="IJ15" s="68"/>
      <c r="IK15" s="68"/>
      <c r="IL15" s="68"/>
      <c r="IM15" s="68"/>
      <c r="IN15" s="68"/>
      <c r="IO15" s="68"/>
      <c r="IP15" s="68"/>
      <c r="IQ15" s="68"/>
      <c r="IR15" s="68"/>
      <c r="IS15" s="68"/>
      <c r="IT15" s="68"/>
      <c r="IU15" s="68"/>
      <c r="IV15" s="68"/>
      <c r="IW15" s="68"/>
      <c r="IX15" s="68"/>
      <c r="IY15" s="68"/>
      <c r="IZ15" s="68"/>
      <c r="JA15" s="68"/>
      <c r="JB15" s="68"/>
      <c r="JC15" s="68"/>
      <c r="JD15" s="68"/>
      <c r="JE15" s="68"/>
      <c r="JF15" s="68"/>
      <c r="JG15" s="68"/>
      <c r="JH15" s="68"/>
      <c r="JI15" s="68"/>
      <c r="JJ15" s="68"/>
      <c r="JK15" s="68"/>
      <c r="JL15" s="68"/>
      <c r="JM15" s="68"/>
      <c r="JN15" s="68"/>
      <c r="JO15" s="68"/>
      <c r="JP15" s="68"/>
      <c r="JQ15" s="68"/>
      <c r="JR15" s="68"/>
      <c r="JS15" s="68"/>
      <c r="JT15" s="68"/>
      <c r="JU15" s="68"/>
      <c r="JV15" s="68"/>
      <c r="JW15" s="68"/>
      <c r="JX15" s="68"/>
      <c r="JY15" s="68"/>
      <c r="JZ15" s="68"/>
      <c r="KA15" s="68"/>
      <c r="KB15" s="68"/>
      <c r="KC15" s="68"/>
      <c r="KD15" s="68"/>
      <c r="KE15" s="68"/>
      <c r="KF15" s="68"/>
      <c r="KG15" s="68"/>
      <c r="KH15" s="68"/>
      <c r="KI15" s="68"/>
      <c r="KJ15" s="68"/>
      <c r="KK15" s="68"/>
      <c r="KL15" s="68"/>
      <c r="KM15" s="68"/>
      <c r="KN15" s="68"/>
      <c r="KO15" s="68"/>
      <c r="KP15" s="68"/>
      <c r="KQ15" s="68"/>
      <c r="KR15" s="68"/>
      <c r="KS15" s="68"/>
      <c r="KT15" s="68"/>
      <c r="KU15" s="68"/>
      <c r="KV15" s="68"/>
      <c r="KW15" s="68"/>
      <c r="KX15" s="68"/>
      <c r="KY15" s="68"/>
      <c r="KZ15" s="68"/>
      <c r="LA15" s="68"/>
      <c r="LB15" s="68"/>
      <c r="LC15" s="68"/>
      <c r="LD15" s="68"/>
      <c r="LE15" s="68"/>
      <c r="LF15" s="68"/>
      <c r="LG15" s="68"/>
      <c r="LH15" s="68"/>
      <c r="LI15" s="68"/>
      <c r="LJ15" s="68"/>
      <c r="LK15" s="68"/>
      <c r="LL15" s="68"/>
      <c r="LM15" s="68"/>
      <c r="LN15" s="68"/>
      <c r="LO15" s="68"/>
      <c r="LP15" s="68"/>
      <c r="LQ15" s="68"/>
      <c r="LR15" s="68"/>
      <c r="LS15" s="68"/>
      <c r="LT15" s="68"/>
      <c r="LU15" s="68"/>
      <c r="LV15" s="68"/>
      <c r="LW15" s="68"/>
      <c r="LX15" s="68"/>
      <c r="LY15" s="68"/>
      <c r="LZ15" s="68"/>
      <c r="MA15" s="68"/>
      <c r="MB15" s="68"/>
      <c r="MC15" s="68"/>
      <c r="MD15" s="68"/>
      <c r="ME15" s="68"/>
      <c r="MF15" s="68"/>
      <c r="MG15" s="68"/>
      <c r="MH15" s="68"/>
      <c r="MI15" s="68"/>
      <c r="MJ15" s="68"/>
      <c r="MK15" s="68"/>
      <c r="ML15" s="68"/>
      <c r="MM15" s="68"/>
      <c r="MN15" s="68"/>
      <c r="MO15" s="68"/>
      <c r="MP15" s="68"/>
      <c r="MQ15" s="68"/>
      <c r="MR15" s="68"/>
      <c r="MS15" s="68"/>
      <c r="MT15" s="68"/>
      <c r="MU15" s="68"/>
      <c r="MV15" s="68"/>
      <c r="MW15" s="68"/>
      <c r="MX15" s="68"/>
      <c r="MY15" s="68"/>
      <c r="MZ15" s="68"/>
      <c r="NA15" s="68"/>
      <c r="NB15" s="68"/>
      <c r="NC15" s="68"/>
      <c r="ND15" s="68"/>
      <c r="NE15" s="68"/>
      <c r="NF15" s="68"/>
      <c r="NG15" s="68"/>
      <c r="NH15" s="68"/>
      <c r="NI15" s="68"/>
      <c r="NJ15" s="68"/>
      <c r="NK15" s="68"/>
      <c r="NL15" s="68"/>
      <c r="NM15" s="68"/>
      <c r="NN15" s="68"/>
      <c r="NO15" s="68"/>
      <c r="NP15" s="68"/>
      <c r="NQ15" s="68"/>
      <c r="NR15" s="68"/>
      <c r="NS15" s="68"/>
      <c r="NT15" s="68"/>
      <c r="NU15" s="68"/>
      <c r="NV15" s="68"/>
      <c r="NW15" s="68"/>
      <c r="NX15" s="68"/>
      <c r="NY15" s="68"/>
      <c r="NZ15" s="68"/>
      <c r="OA15" s="68"/>
      <c r="OB15" s="68"/>
      <c r="OC15" s="68"/>
      <c r="OD15" s="68"/>
      <c r="OE15" s="68"/>
      <c r="OF15" s="68"/>
      <c r="OG15" s="68"/>
      <c r="OH15" s="68"/>
      <c r="OI15" s="68"/>
      <c r="OJ15" s="68"/>
      <c r="OK15" s="68"/>
      <c r="OL15" s="68"/>
      <c r="OM15" s="68"/>
      <c r="ON15" s="68"/>
      <c r="OO15" s="68"/>
      <c r="OP15" s="68"/>
      <c r="OQ15" s="68"/>
      <c r="OR15" s="68"/>
      <c r="OS15" s="68"/>
      <c r="OT15" s="68"/>
      <c r="OU15" s="68"/>
      <c r="OV15" s="68"/>
      <c r="OW15" s="68"/>
      <c r="OX15" s="68"/>
      <c r="OY15" s="68"/>
      <c r="OZ15" s="68"/>
      <c r="PA15" s="68"/>
      <c r="PB15" s="68"/>
      <c r="PC15" s="68"/>
      <c r="PD15" s="68"/>
      <c r="PE15" s="68"/>
      <c r="PF15" s="68"/>
      <c r="PG15" s="68"/>
      <c r="PH15" s="68"/>
      <c r="PI15" s="68"/>
      <c r="PJ15" s="68"/>
      <c r="PK15" s="68"/>
      <c r="PL15" s="68"/>
      <c r="PM15" s="68"/>
      <c r="PN15" s="68"/>
      <c r="PO15" s="68"/>
      <c r="PP15" s="68"/>
      <c r="PQ15" s="68"/>
      <c r="PR15" s="68"/>
      <c r="PS15" s="68"/>
      <c r="PT15" s="68"/>
      <c r="PU15" s="68"/>
      <c r="PV15" s="68"/>
      <c r="PW15" s="68"/>
      <c r="PX15" s="68"/>
      <c r="PY15" s="68"/>
      <c r="PZ15" s="68"/>
      <c r="QA15" s="68"/>
      <c r="QB15" s="68"/>
      <c r="QC15" s="68"/>
      <c r="QD15" s="68"/>
      <c r="QE15" s="68"/>
      <c r="QF15" s="68"/>
      <c r="QG15" s="68"/>
      <c r="QH15" s="68"/>
      <c r="QI15" s="68"/>
      <c r="QJ15" s="68"/>
      <c r="QK15" s="68"/>
      <c r="QL15" s="68"/>
      <c r="QM15" s="68"/>
      <c r="QN15" s="68"/>
      <c r="QO15" s="68"/>
      <c r="QP15" s="68"/>
      <c r="QQ15" s="68"/>
      <c r="QR15" s="68"/>
      <c r="QS15" s="68"/>
      <c r="QT15" s="68"/>
      <c r="QU15" s="68"/>
      <c r="QV15" s="68"/>
      <c r="QW15" s="68"/>
      <c r="QX15" s="68"/>
      <c r="QY15" s="68"/>
      <c r="QZ15" s="68"/>
      <c r="RA15" s="68"/>
      <c r="RB15" s="68"/>
      <c r="RC15" s="68"/>
      <c r="RD15" s="68"/>
      <c r="RE15" s="68"/>
      <c r="RF15" s="68"/>
      <c r="RG15" s="68"/>
      <c r="RH15" s="68"/>
      <c r="RI15" s="68"/>
      <c r="RJ15" s="68"/>
      <c r="RK15" s="68"/>
      <c r="RL15" s="68"/>
      <c r="RM15" s="68"/>
      <c r="RN15" s="68"/>
      <c r="RO15" s="68"/>
      <c r="RP15" s="68"/>
      <c r="RQ15" s="68"/>
      <c r="RR15" s="68"/>
      <c r="RS15" s="68"/>
      <c r="RT15" s="68"/>
      <c r="RU15" s="68"/>
      <c r="RV15" s="68"/>
      <c r="RW15" s="68"/>
      <c r="RX15" s="68"/>
      <c r="RY15" s="68"/>
      <c r="RZ15" s="68"/>
      <c r="SA15" s="68"/>
      <c r="SB15" s="68"/>
      <c r="SC15" s="68"/>
      <c r="SD15" s="68"/>
      <c r="SE15" s="68"/>
      <c r="SF15" s="68"/>
      <c r="SG15" s="68"/>
      <c r="SH15" s="68"/>
      <c r="SI15" s="68"/>
      <c r="SJ15" s="68"/>
      <c r="SK15" s="68"/>
      <c r="SL15" s="68"/>
      <c r="SM15" s="68"/>
      <c r="SN15" s="68"/>
      <c r="SO15" s="68"/>
      <c r="SP15" s="68"/>
      <c r="SQ15" s="68"/>
      <c r="SR15" s="68"/>
      <c r="SS15" s="68"/>
      <c r="ST15" s="68"/>
      <c r="SU15" s="68"/>
      <c r="SV15" s="68"/>
      <c r="SW15" s="68"/>
      <c r="SX15" s="68"/>
      <c r="SY15" s="68"/>
      <c r="SZ15" s="68"/>
      <c r="TA15" s="68"/>
      <c r="TB15" s="68"/>
      <c r="TC15" s="68"/>
      <c r="TD15" s="68"/>
      <c r="TE15" s="68"/>
      <c r="TF15" s="68"/>
      <c r="TG15" s="68"/>
      <c r="TH15" s="68"/>
      <c r="TI15" s="68"/>
      <c r="TJ15" s="68"/>
      <c r="TK15" s="68"/>
      <c r="TL15" s="68"/>
      <c r="TM15" s="68"/>
      <c r="TN15" s="68"/>
      <c r="TO15" s="68"/>
      <c r="TP15" s="68"/>
      <c r="TQ15" s="68"/>
      <c r="TR15" s="68"/>
      <c r="TS15" s="68"/>
      <c r="TT15" s="68"/>
      <c r="TU15" s="68"/>
      <c r="TV15" s="68"/>
      <c r="TW15" s="68"/>
      <c r="TX15" s="68"/>
      <c r="TY15" s="68"/>
      <c r="TZ15" s="68"/>
      <c r="UA15" s="68"/>
      <c r="UB15" s="68"/>
      <c r="UC15" s="68"/>
      <c r="UD15" s="68"/>
      <c r="UE15" s="68"/>
      <c r="UF15" s="68"/>
      <c r="UG15" s="68"/>
      <c r="UH15" s="68"/>
      <c r="UI15" s="68"/>
      <c r="UJ15" s="68"/>
      <c r="UK15" s="68"/>
      <c r="UL15" s="68"/>
      <c r="UM15" s="68"/>
      <c r="UN15" s="68"/>
      <c r="UO15" s="68"/>
      <c r="UP15" s="68"/>
      <c r="UQ15" s="68"/>
      <c r="UR15" s="68"/>
      <c r="US15" s="68"/>
      <c r="UT15" s="68"/>
      <c r="UU15" s="68"/>
      <c r="UV15" s="68"/>
      <c r="UW15" s="68"/>
      <c r="UX15" s="68"/>
      <c r="UY15" s="68"/>
      <c r="UZ15" s="68"/>
      <c r="VA15" s="68"/>
      <c r="VB15" s="68"/>
      <c r="VC15" s="68"/>
      <c r="VD15" s="68"/>
      <c r="VE15" s="68"/>
      <c r="VF15" s="68"/>
      <c r="VG15" s="68"/>
      <c r="VH15" s="68"/>
      <c r="VI15" s="68"/>
      <c r="VJ15" s="68"/>
      <c r="VK15" s="68"/>
      <c r="VL15" s="68"/>
      <c r="VM15" s="68"/>
      <c r="VN15" s="68"/>
      <c r="VO15" s="68"/>
      <c r="VP15" s="68"/>
      <c r="VQ15" s="68"/>
      <c r="VR15" s="68"/>
      <c r="VS15" s="68"/>
      <c r="VT15" s="68"/>
      <c r="VU15" s="68"/>
      <c r="VV15" s="68"/>
      <c r="VW15" s="68"/>
      <c r="VX15" s="68"/>
      <c r="VY15" s="68"/>
      <c r="VZ15" s="68"/>
      <c r="WA15" s="68"/>
      <c r="WB15" s="68"/>
      <c r="WC15" s="68"/>
      <c r="WD15" s="68"/>
      <c r="WE15" s="68"/>
      <c r="WF15" s="68"/>
      <c r="WG15" s="68"/>
      <c r="WH15" s="68"/>
      <c r="WI15" s="68"/>
      <c r="WJ15" s="68"/>
      <c r="WK15" s="68"/>
      <c r="WL15" s="68"/>
      <c r="WM15" s="68"/>
      <c r="WN15" s="68"/>
      <c r="WO15" s="68"/>
      <c r="WP15" s="68"/>
      <c r="WQ15" s="68"/>
      <c r="WR15" s="68"/>
      <c r="WS15" s="68"/>
      <c r="WT15" s="68"/>
      <c r="WU15" s="68"/>
      <c r="WV15" s="68"/>
      <c r="WW15" s="68"/>
      <c r="WX15" s="68"/>
      <c r="WY15" s="68"/>
      <c r="WZ15" s="68"/>
      <c r="XA15" s="68"/>
      <c r="XB15" s="68"/>
      <c r="XC15" s="68"/>
      <c r="XD15" s="68"/>
      <c r="XE15" s="68"/>
      <c r="XF15" s="68"/>
      <c r="XG15" s="68"/>
      <c r="XH15" s="68"/>
      <c r="XI15" s="68"/>
      <c r="XJ15" s="68"/>
      <c r="XK15" s="68"/>
      <c r="XL15" s="68"/>
      <c r="XM15" s="68"/>
      <c r="XN15" s="68"/>
      <c r="XO15" s="68"/>
      <c r="XP15" s="68"/>
      <c r="XQ15" s="68"/>
      <c r="XR15" s="68"/>
      <c r="XS15" s="68"/>
      <c r="XT15" s="68"/>
      <c r="XU15" s="68"/>
      <c r="XV15" s="68"/>
      <c r="XW15" s="68"/>
      <c r="XX15" s="68"/>
      <c r="XY15" s="68"/>
      <c r="XZ15" s="68"/>
      <c r="YA15" s="68"/>
      <c r="YB15" s="68"/>
      <c r="YC15" s="68"/>
      <c r="YD15" s="68"/>
      <c r="YE15" s="68"/>
      <c r="YF15" s="68"/>
      <c r="YG15" s="68"/>
      <c r="YH15" s="68"/>
      <c r="YI15" s="68"/>
      <c r="YJ15" s="68"/>
      <c r="YK15" s="68"/>
      <c r="YL15" s="68"/>
      <c r="YM15" s="68"/>
      <c r="YN15" s="68"/>
      <c r="YO15" s="68"/>
      <c r="YP15" s="68"/>
      <c r="YQ15" s="68"/>
      <c r="YR15" s="68"/>
      <c r="YS15" s="68"/>
      <c r="YT15" s="68"/>
      <c r="YU15" s="68"/>
      <c r="YV15" s="68"/>
      <c r="YW15" s="68"/>
      <c r="YX15" s="68"/>
      <c r="YY15" s="68"/>
      <c r="YZ15" s="68"/>
      <c r="ZA15" s="68"/>
      <c r="ZB15" s="68"/>
      <c r="ZC15" s="68"/>
      <c r="ZD15" s="68"/>
      <c r="ZE15" s="68"/>
      <c r="ZF15" s="68"/>
      <c r="ZG15" s="68"/>
      <c r="ZH15" s="68"/>
      <c r="ZI15" s="68"/>
      <c r="ZJ15" s="68"/>
      <c r="ZK15" s="68"/>
      <c r="ZL15" s="68"/>
      <c r="ZM15" s="68"/>
      <c r="ZN15" s="68"/>
      <c r="ZO15" s="68"/>
      <c r="ZP15" s="68"/>
      <c r="ZQ15" s="68"/>
      <c r="ZR15" s="68"/>
      <c r="ZS15" s="68"/>
      <c r="ZT15" s="68"/>
      <c r="ZU15" s="68"/>
      <c r="ZV15" s="68"/>
      <c r="ZW15" s="68"/>
      <c r="ZX15" s="68"/>
      <c r="ZY15" s="68"/>
      <c r="ZZ15" s="68"/>
      <c r="AAA15" s="68"/>
      <c r="AAB15" s="68"/>
      <c r="AAC15" s="68"/>
      <c r="AAD15" s="68"/>
      <c r="AAE15" s="68"/>
      <c r="AAF15" s="68"/>
      <c r="AAG15" s="68"/>
      <c r="AAH15" s="68"/>
      <c r="AAI15" s="68"/>
      <c r="AAJ15" s="68"/>
      <c r="AAK15" s="68"/>
      <c r="AAL15" s="68"/>
      <c r="AAM15" s="68"/>
      <c r="AAN15" s="68"/>
      <c r="AAO15" s="68"/>
      <c r="AAP15" s="68"/>
      <c r="AAQ15" s="68"/>
      <c r="AAR15" s="68"/>
      <c r="AAS15" s="68"/>
      <c r="AAT15" s="68"/>
      <c r="AAU15" s="68"/>
      <c r="AAV15" s="68"/>
      <c r="AAW15" s="68"/>
      <c r="AAX15" s="68"/>
      <c r="AAY15" s="68"/>
      <c r="AAZ15" s="68"/>
      <c r="ABA15" s="68"/>
      <c r="ABB15" s="68"/>
      <c r="ABC15" s="68"/>
      <c r="ABD15" s="68"/>
      <c r="ABE15" s="68"/>
      <c r="ABF15" s="68"/>
      <c r="ABG15" s="68"/>
      <c r="ABH15" s="68"/>
      <c r="ABI15" s="68"/>
      <c r="ABJ15" s="68"/>
      <c r="ABK15" s="68"/>
      <c r="ABL15" s="68"/>
      <c r="ABM15" s="68"/>
      <c r="ABN15" s="68"/>
      <c r="ABO15" s="68"/>
      <c r="ABP15" s="68"/>
      <c r="ABQ15" s="68"/>
      <c r="ABR15" s="68"/>
      <c r="ABS15" s="68"/>
      <c r="ABT15" s="68"/>
      <c r="ABU15" s="68"/>
      <c r="ABV15" s="68"/>
      <c r="ABW15" s="68"/>
      <c r="ABX15" s="68"/>
      <c r="ABY15" s="68"/>
      <c r="ABZ15" s="68"/>
      <c r="ACA15" s="68"/>
      <c r="ACB15" s="68"/>
      <c r="ACC15" s="68"/>
      <c r="ACD15" s="68"/>
      <c r="ACE15" s="68"/>
      <c r="ACF15" s="68"/>
      <c r="ACG15" s="68"/>
      <c r="ACH15" s="68"/>
      <c r="ACI15" s="68"/>
      <c r="ACJ15" s="68"/>
      <c r="ACK15" s="68"/>
      <c r="ACL15" s="68"/>
      <c r="ACM15" s="68"/>
      <c r="ACN15" s="68"/>
      <c r="ACO15" s="68"/>
      <c r="ACP15" s="68"/>
      <c r="ACQ15" s="68"/>
      <c r="ACR15" s="68"/>
      <c r="ACS15" s="68"/>
      <c r="ACT15" s="68"/>
      <c r="ACU15" s="68"/>
      <c r="ACV15" s="68"/>
      <c r="ACW15" s="68"/>
      <c r="ACX15" s="68"/>
      <c r="ACY15" s="68"/>
      <c r="ACZ15" s="68"/>
      <c r="ADA15" s="68"/>
      <c r="ADB15" s="68"/>
      <c r="ADC15" s="68"/>
      <c r="ADD15" s="68"/>
      <c r="ADE15" s="68"/>
      <c r="ADF15" s="68"/>
      <c r="ADG15" s="68"/>
      <c r="ADH15" s="68"/>
      <c r="ADI15" s="68"/>
      <c r="ADJ15" s="68"/>
      <c r="ADK15" s="68"/>
      <c r="ADL15" s="68"/>
      <c r="ADM15" s="68"/>
      <c r="ADN15" s="68"/>
      <c r="ADO15" s="68"/>
      <c r="ADP15" s="68"/>
      <c r="ADQ15" s="68"/>
      <c r="ADR15" s="68"/>
      <c r="ADS15" s="68"/>
      <c r="ADT15" s="68"/>
      <c r="ADU15" s="68"/>
      <c r="ADV15" s="68"/>
      <c r="ADW15" s="68"/>
      <c r="ADX15" s="68"/>
      <c r="ADY15" s="68"/>
      <c r="ADZ15" s="68"/>
      <c r="AEA15" s="68"/>
      <c r="AEB15" s="68"/>
      <c r="AEC15" s="68"/>
      <c r="AED15" s="68"/>
      <c r="AEE15" s="68"/>
      <c r="AEF15" s="68"/>
      <c r="AEG15" s="68"/>
      <c r="AEH15" s="68"/>
      <c r="AEI15" s="68"/>
      <c r="AEJ15" s="68"/>
      <c r="AEK15" s="68"/>
      <c r="AEL15" s="68"/>
      <c r="AEM15" s="68"/>
      <c r="AEN15" s="68"/>
      <c r="AEO15" s="68"/>
      <c r="AEP15" s="68"/>
      <c r="AEQ15" s="68"/>
      <c r="AER15" s="68"/>
      <c r="AES15" s="68"/>
      <c r="AET15" s="68"/>
      <c r="AEU15" s="68"/>
      <c r="AEV15" s="68"/>
      <c r="AEW15" s="68"/>
      <c r="AEX15" s="68"/>
      <c r="AEY15" s="68"/>
      <c r="AEZ15" s="68"/>
      <c r="AFA15" s="68"/>
      <c r="AFB15" s="68"/>
      <c r="AFC15" s="68"/>
      <c r="AFD15" s="68"/>
      <c r="AFE15" s="68"/>
      <c r="AFF15" s="68"/>
      <c r="AFG15" s="68"/>
      <c r="AFH15" s="68"/>
      <c r="AFI15" s="68"/>
      <c r="AFJ15" s="68"/>
      <c r="AFK15" s="68"/>
      <c r="AFL15" s="68"/>
      <c r="AFM15" s="68"/>
      <c r="AFN15" s="68"/>
      <c r="AFO15" s="68"/>
      <c r="AFP15" s="68"/>
      <c r="AFQ15" s="68"/>
      <c r="AFR15" s="68"/>
      <c r="AFS15" s="68"/>
      <c r="AFT15" s="68"/>
      <c r="AFU15" s="68"/>
      <c r="AFV15" s="68"/>
      <c r="AFW15" s="68"/>
      <c r="AFX15" s="68"/>
      <c r="AFY15" s="68"/>
      <c r="AFZ15" s="68"/>
      <c r="AGA15" s="68"/>
      <c r="AGB15" s="68"/>
      <c r="AGC15" s="68"/>
      <c r="AGD15" s="68"/>
      <c r="AGE15" s="68"/>
      <c r="AGF15" s="68"/>
      <c r="AGG15" s="68"/>
      <c r="AGH15" s="68"/>
      <c r="AGI15" s="68"/>
      <c r="AGJ15" s="68"/>
      <c r="AGK15" s="68"/>
      <c r="AGL15" s="68"/>
      <c r="AGM15" s="68"/>
      <c r="AGN15" s="68"/>
      <c r="AGO15" s="68"/>
      <c r="AGP15" s="68"/>
      <c r="AGQ15" s="68"/>
      <c r="AGR15" s="68"/>
      <c r="AGS15" s="68"/>
      <c r="AGT15" s="68"/>
      <c r="AGU15" s="68"/>
      <c r="AGV15" s="68"/>
      <c r="AGW15" s="68"/>
      <c r="AGX15" s="68"/>
      <c r="AGY15" s="68"/>
      <c r="AGZ15" s="68"/>
      <c r="AHA15" s="68"/>
      <c r="AHB15" s="68"/>
      <c r="AHC15" s="68"/>
      <c r="AHD15" s="68"/>
      <c r="AHE15" s="68"/>
      <c r="AHF15" s="68"/>
      <c r="AHG15" s="68"/>
      <c r="AHH15" s="68"/>
      <c r="AHI15" s="68"/>
      <c r="AHJ15" s="68"/>
      <c r="AHK15" s="68"/>
      <c r="AHL15" s="68"/>
      <c r="AHM15" s="68"/>
      <c r="AHN15" s="68"/>
      <c r="AHO15" s="68"/>
      <c r="AHP15" s="68"/>
      <c r="AHQ15" s="68"/>
      <c r="AHR15" s="68"/>
      <c r="AHS15" s="68"/>
      <c r="AHT15" s="68"/>
      <c r="AHU15" s="68"/>
      <c r="AHV15" s="68"/>
      <c r="AHW15" s="68"/>
      <c r="AHX15" s="68"/>
      <c r="AHY15" s="68"/>
      <c r="AHZ15" s="68"/>
      <c r="AIA15" s="68"/>
      <c r="AIB15" s="68"/>
      <c r="AIC15" s="68"/>
      <c r="AID15" s="68"/>
      <c r="AIE15" s="68"/>
      <c r="AIF15" s="68"/>
      <c r="AIG15" s="68"/>
      <c r="AIH15" s="68"/>
      <c r="AII15" s="68"/>
      <c r="AIJ15" s="68"/>
      <c r="AIK15" s="68"/>
      <c r="AIL15" s="68"/>
      <c r="AIM15" s="68"/>
      <c r="AIN15" s="68"/>
      <c r="AIO15" s="68"/>
      <c r="AIP15" s="68"/>
      <c r="AIQ15" s="68"/>
      <c r="AIR15" s="68"/>
      <c r="AIS15" s="68"/>
      <c r="AIT15" s="68"/>
      <c r="AIU15" s="68"/>
      <c r="AIV15" s="68"/>
      <c r="AIW15" s="68"/>
      <c r="AIX15" s="68"/>
      <c r="AIY15" s="68"/>
      <c r="AIZ15" s="68"/>
      <c r="AJA15" s="68"/>
      <c r="AJB15" s="68"/>
      <c r="AJC15" s="68"/>
      <c r="AJD15" s="68"/>
      <c r="AJE15" s="68"/>
      <c r="AJF15" s="68"/>
      <c r="AJG15" s="68"/>
      <c r="AJH15" s="68"/>
      <c r="AJI15" s="68"/>
      <c r="AJJ15" s="68"/>
      <c r="AJK15" s="68"/>
      <c r="AJL15" s="68"/>
      <c r="AJM15" s="68"/>
      <c r="AJN15" s="68"/>
      <c r="AJO15" s="68"/>
      <c r="AJP15" s="68"/>
      <c r="AJQ15" s="68"/>
      <c r="AJR15" s="68"/>
      <c r="AJS15" s="68"/>
      <c r="AJT15" s="68"/>
      <c r="AJU15" s="68"/>
      <c r="AJV15" s="68"/>
      <c r="AJW15" s="68"/>
      <c r="AJX15" s="68"/>
      <c r="AJY15" s="68"/>
      <c r="AJZ15" s="68"/>
      <c r="AKA15" s="68"/>
      <c r="AKB15" s="68"/>
      <c r="AKC15" s="68"/>
      <c r="AKD15" s="68"/>
      <c r="AKE15" s="68"/>
      <c r="AKF15" s="68"/>
      <c r="AKG15" s="68"/>
      <c r="AKH15" s="68"/>
      <c r="AKI15" s="68"/>
      <c r="AKJ15" s="68"/>
      <c r="AKK15" s="68"/>
      <c r="AKL15" s="68"/>
      <c r="AKM15" s="68"/>
      <c r="AKN15" s="68"/>
      <c r="AKO15" s="68"/>
      <c r="AKP15" s="68"/>
      <c r="AKQ15" s="68"/>
      <c r="AKR15" s="68"/>
      <c r="AKS15" s="68"/>
      <c r="AKT15" s="68"/>
      <c r="AKU15" s="68"/>
      <c r="AKV15" s="68"/>
      <c r="AKW15" s="68"/>
      <c r="AKX15" s="68"/>
      <c r="AKY15" s="68"/>
      <c r="AKZ15" s="68"/>
      <c r="ALA15" s="68"/>
      <c r="ALB15" s="68"/>
      <c r="ALC15" s="68"/>
      <c r="ALD15" s="68"/>
      <c r="ALE15" s="68"/>
      <c r="ALF15" s="68"/>
      <c r="ALG15" s="68"/>
      <c r="ALH15" s="68"/>
      <c r="ALI15" s="68"/>
      <c r="ALJ15" s="68"/>
      <c r="ALK15" s="68"/>
      <c r="ALL15" s="68"/>
      <c r="ALM15" s="68"/>
      <c r="ALN15" s="68"/>
      <c r="ALO15" s="68"/>
      <c r="ALP15" s="68"/>
      <c r="ALQ15" s="68"/>
      <c r="ALR15" s="68"/>
      <c r="ALS15" s="68"/>
      <c r="ALT15" s="68"/>
      <c r="ALU15" s="68"/>
      <c r="ALV15" s="68"/>
      <c r="ALW15" s="68"/>
      <c r="ALX15" s="68"/>
      <c r="ALY15" s="68"/>
      <c r="ALZ15" s="68"/>
      <c r="AMA15" s="68"/>
      <c r="AMB15" s="68"/>
      <c r="AMC15" s="68"/>
      <c r="AMD15" s="68"/>
      <c r="AME15" s="68"/>
      <c r="AMF15" s="68"/>
      <c r="AMG15" s="68"/>
      <c r="AMH15" s="68"/>
      <c r="AMI15" s="68"/>
      <c r="AMJ15" s="68"/>
    </row>
    <row r="16" customFormat="false" ht="15" hidden="false" customHeight="false" outlineLevel="0" collapsed="false">
      <c r="A16" s="58" t="n">
        <v>106</v>
      </c>
      <c r="B16" s="70" t="s">
        <v>48</v>
      </c>
      <c r="C16" s="60" t="n">
        <f aca="false">C17+C18</f>
        <v>52519434.09</v>
      </c>
      <c r="D16" s="60" t="n">
        <f aca="false">D17+D18</f>
        <v>47173000</v>
      </c>
      <c r="E16" s="60" t="n">
        <f aca="false">E17+E18</f>
        <v>-5346434.09</v>
      </c>
    </row>
    <row r="17" customFormat="false" ht="14.25" hidden="false" customHeight="true" outlineLevel="0" collapsed="false">
      <c r="A17" s="64"/>
      <c r="B17" s="69" t="s">
        <v>49</v>
      </c>
      <c r="C17" s="67" t="n">
        <v>6352000</v>
      </c>
      <c r="D17" s="67" t="n">
        <v>6817000</v>
      </c>
      <c r="E17" s="67" t="n">
        <f aca="false">D17-C17</f>
        <v>465000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  <c r="IK17" s="68"/>
      <c r="IL17" s="68"/>
      <c r="IM17" s="68"/>
      <c r="IN17" s="68"/>
      <c r="IO17" s="68"/>
      <c r="IP17" s="68"/>
      <c r="IQ17" s="68"/>
      <c r="IR17" s="68"/>
      <c r="IS17" s="68"/>
      <c r="IT17" s="68"/>
      <c r="IU17" s="68"/>
      <c r="IV17" s="68"/>
      <c r="IW17" s="68"/>
      <c r="IX17" s="68"/>
      <c r="IY17" s="68"/>
      <c r="IZ17" s="68"/>
      <c r="JA17" s="68"/>
      <c r="JB17" s="68"/>
      <c r="JC17" s="68"/>
      <c r="JD17" s="68"/>
      <c r="JE17" s="68"/>
      <c r="JF17" s="68"/>
      <c r="JG17" s="68"/>
      <c r="JH17" s="68"/>
      <c r="JI17" s="68"/>
      <c r="JJ17" s="68"/>
      <c r="JK17" s="68"/>
      <c r="JL17" s="68"/>
      <c r="JM17" s="68"/>
      <c r="JN17" s="68"/>
      <c r="JO17" s="68"/>
      <c r="JP17" s="68"/>
      <c r="JQ17" s="68"/>
      <c r="JR17" s="68"/>
      <c r="JS17" s="68"/>
      <c r="JT17" s="68"/>
      <c r="JU17" s="68"/>
      <c r="JV17" s="68"/>
      <c r="JW17" s="68"/>
      <c r="JX17" s="68"/>
      <c r="JY17" s="68"/>
      <c r="JZ17" s="68"/>
      <c r="KA17" s="68"/>
      <c r="KB17" s="68"/>
      <c r="KC17" s="68"/>
      <c r="KD17" s="68"/>
      <c r="KE17" s="68"/>
      <c r="KF17" s="68"/>
      <c r="KG17" s="68"/>
      <c r="KH17" s="68"/>
      <c r="KI17" s="68"/>
      <c r="KJ17" s="68"/>
      <c r="KK17" s="68"/>
      <c r="KL17" s="68"/>
      <c r="KM17" s="68"/>
      <c r="KN17" s="68"/>
      <c r="KO17" s="68"/>
      <c r="KP17" s="68"/>
      <c r="KQ17" s="68"/>
      <c r="KR17" s="68"/>
      <c r="KS17" s="68"/>
      <c r="KT17" s="68"/>
      <c r="KU17" s="68"/>
      <c r="KV17" s="68"/>
      <c r="KW17" s="68"/>
      <c r="KX17" s="68"/>
      <c r="KY17" s="68"/>
      <c r="KZ17" s="68"/>
      <c r="LA17" s="68"/>
      <c r="LB17" s="68"/>
      <c r="LC17" s="68"/>
      <c r="LD17" s="68"/>
      <c r="LE17" s="68"/>
      <c r="LF17" s="68"/>
      <c r="LG17" s="68"/>
      <c r="LH17" s="68"/>
      <c r="LI17" s="68"/>
      <c r="LJ17" s="68"/>
      <c r="LK17" s="68"/>
      <c r="LL17" s="68"/>
      <c r="LM17" s="68"/>
      <c r="LN17" s="68"/>
      <c r="LO17" s="68"/>
      <c r="LP17" s="68"/>
      <c r="LQ17" s="68"/>
      <c r="LR17" s="68"/>
      <c r="LS17" s="68"/>
      <c r="LT17" s="68"/>
      <c r="LU17" s="68"/>
      <c r="LV17" s="68"/>
      <c r="LW17" s="68"/>
      <c r="LX17" s="68"/>
      <c r="LY17" s="68"/>
      <c r="LZ17" s="68"/>
      <c r="MA17" s="68"/>
      <c r="MB17" s="68"/>
      <c r="MC17" s="68"/>
      <c r="MD17" s="68"/>
      <c r="ME17" s="68"/>
      <c r="MF17" s="68"/>
      <c r="MG17" s="68"/>
      <c r="MH17" s="68"/>
      <c r="MI17" s="68"/>
      <c r="MJ17" s="68"/>
      <c r="MK17" s="68"/>
      <c r="ML17" s="68"/>
      <c r="MM17" s="68"/>
      <c r="MN17" s="68"/>
      <c r="MO17" s="68"/>
      <c r="MP17" s="68"/>
      <c r="MQ17" s="68"/>
      <c r="MR17" s="68"/>
      <c r="MS17" s="68"/>
      <c r="MT17" s="68"/>
      <c r="MU17" s="68"/>
      <c r="MV17" s="68"/>
      <c r="MW17" s="68"/>
      <c r="MX17" s="68"/>
      <c r="MY17" s="68"/>
      <c r="MZ17" s="68"/>
      <c r="NA17" s="68"/>
      <c r="NB17" s="68"/>
      <c r="NC17" s="68"/>
      <c r="ND17" s="68"/>
      <c r="NE17" s="68"/>
      <c r="NF17" s="68"/>
      <c r="NG17" s="68"/>
      <c r="NH17" s="68"/>
      <c r="NI17" s="68"/>
      <c r="NJ17" s="68"/>
      <c r="NK17" s="68"/>
      <c r="NL17" s="68"/>
      <c r="NM17" s="68"/>
      <c r="NN17" s="68"/>
      <c r="NO17" s="68"/>
      <c r="NP17" s="68"/>
      <c r="NQ17" s="68"/>
      <c r="NR17" s="68"/>
      <c r="NS17" s="68"/>
      <c r="NT17" s="68"/>
      <c r="NU17" s="68"/>
      <c r="NV17" s="68"/>
      <c r="NW17" s="68"/>
      <c r="NX17" s="68"/>
      <c r="NY17" s="68"/>
      <c r="NZ17" s="68"/>
      <c r="OA17" s="68"/>
      <c r="OB17" s="68"/>
      <c r="OC17" s="68"/>
      <c r="OD17" s="68"/>
      <c r="OE17" s="68"/>
      <c r="OF17" s="68"/>
      <c r="OG17" s="68"/>
      <c r="OH17" s="68"/>
      <c r="OI17" s="68"/>
      <c r="OJ17" s="68"/>
      <c r="OK17" s="68"/>
      <c r="OL17" s="68"/>
      <c r="OM17" s="68"/>
      <c r="ON17" s="68"/>
      <c r="OO17" s="68"/>
      <c r="OP17" s="68"/>
      <c r="OQ17" s="68"/>
      <c r="OR17" s="68"/>
      <c r="OS17" s="68"/>
      <c r="OT17" s="68"/>
      <c r="OU17" s="68"/>
      <c r="OV17" s="68"/>
      <c r="OW17" s="68"/>
      <c r="OX17" s="68"/>
      <c r="OY17" s="68"/>
      <c r="OZ17" s="68"/>
      <c r="PA17" s="68"/>
      <c r="PB17" s="68"/>
      <c r="PC17" s="68"/>
      <c r="PD17" s="68"/>
      <c r="PE17" s="68"/>
      <c r="PF17" s="68"/>
      <c r="PG17" s="68"/>
      <c r="PH17" s="68"/>
      <c r="PI17" s="68"/>
      <c r="PJ17" s="68"/>
      <c r="PK17" s="68"/>
      <c r="PL17" s="68"/>
      <c r="PM17" s="68"/>
      <c r="PN17" s="68"/>
      <c r="PO17" s="68"/>
      <c r="PP17" s="68"/>
      <c r="PQ17" s="68"/>
      <c r="PR17" s="68"/>
      <c r="PS17" s="68"/>
      <c r="PT17" s="68"/>
      <c r="PU17" s="68"/>
      <c r="PV17" s="68"/>
      <c r="PW17" s="68"/>
      <c r="PX17" s="68"/>
      <c r="PY17" s="68"/>
      <c r="PZ17" s="68"/>
      <c r="QA17" s="68"/>
      <c r="QB17" s="68"/>
      <c r="QC17" s="68"/>
      <c r="QD17" s="68"/>
      <c r="QE17" s="68"/>
      <c r="QF17" s="68"/>
      <c r="QG17" s="68"/>
      <c r="QH17" s="68"/>
      <c r="QI17" s="68"/>
      <c r="QJ17" s="68"/>
      <c r="QK17" s="68"/>
      <c r="QL17" s="68"/>
      <c r="QM17" s="68"/>
      <c r="QN17" s="68"/>
      <c r="QO17" s="68"/>
      <c r="QP17" s="68"/>
      <c r="QQ17" s="68"/>
      <c r="QR17" s="68"/>
      <c r="QS17" s="68"/>
      <c r="QT17" s="68"/>
      <c r="QU17" s="68"/>
      <c r="QV17" s="68"/>
      <c r="QW17" s="68"/>
      <c r="QX17" s="68"/>
      <c r="QY17" s="68"/>
      <c r="QZ17" s="68"/>
      <c r="RA17" s="68"/>
      <c r="RB17" s="68"/>
      <c r="RC17" s="68"/>
      <c r="RD17" s="68"/>
      <c r="RE17" s="68"/>
      <c r="RF17" s="68"/>
      <c r="RG17" s="68"/>
      <c r="RH17" s="68"/>
      <c r="RI17" s="68"/>
      <c r="RJ17" s="68"/>
      <c r="RK17" s="68"/>
      <c r="RL17" s="68"/>
      <c r="RM17" s="68"/>
      <c r="RN17" s="68"/>
      <c r="RO17" s="68"/>
      <c r="RP17" s="68"/>
      <c r="RQ17" s="68"/>
      <c r="RR17" s="68"/>
      <c r="RS17" s="68"/>
      <c r="RT17" s="68"/>
      <c r="RU17" s="68"/>
      <c r="RV17" s="68"/>
      <c r="RW17" s="68"/>
      <c r="RX17" s="68"/>
      <c r="RY17" s="68"/>
      <c r="RZ17" s="68"/>
      <c r="SA17" s="68"/>
      <c r="SB17" s="68"/>
      <c r="SC17" s="68"/>
      <c r="SD17" s="68"/>
      <c r="SE17" s="68"/>
      <c r="SF17" s="68"/>
      <c r="SG17" s="68"/>
      <c r="SH17" s="68"/>
      <c r="SI17" s="68"/>
      <c r="SJ17" s="68"/>
      <c r="SK17" s="68"/>
      <c r="SL17" s="68"/>
      <c r="SM17" s="68"/>
      <c r="SN17" s="68"/>
      <c r="SO17" s="68"/>
      <c r="SP17" s="68"/>
      <c r="SQ17" s="68"/>
      <c r="SR17" s="68"/>
      <c r="SS17" s="68"/>
      <c r="ST17" s="68"/>
      <c r="SU17" s="68"/>
      <c r="SV17" s="68"/>
      <c r="SW17" s="68"/>
      <c r="SX17" s="68"/>
      <c r="SY17" s="68"/>
      <c r="SZ17" s="68"/>
      <c r="TA17" s="68"/>
      <c r="TB17" s="68"/>
      <c r="TC17" s="68"/>
      <c r="TD17" s="68"/>
      <c r="TE17" s="68"/>
      <c r="TF17" s="68"/>
      <c r="TG17" s="68"/>
      <c r="TH17" s="68"/>
      <c r="TI17" s="68"/>
      <c r="TJ17" s="68"/>
      <c r="TK17" s="68"/>
      <c r="TL17" s="68"/>
      <c r="TM17" s="68"/>
      <c r="TN17" s="68"/>
      <c r="TO17" s="68"/>
      <c r="TP17" s="68"/>
      <c r="TQ17" s="68"/>
      <c r="TR17" s="68"/>
      <c r="TS17" s="68"/>
      <c r="TT17" s="68"/>
      <c r="TU17" s="68"/>
      <c r="TV17" s="68"/>
      <c r="TW17" s="68"/>
      <c r="TX17" s="68"/>
      <c r="TY17" s="68"/>
      <c r="TZ17" s="68"/>
      <c r="UA17" s="68"/>
      <c r="UB17" s="68"/>
      <c r="UC17" s="68"/>
      <c r="UD17" s="68"/>
      <c r="UE17" s="68"/>
      <c r="UF17" s="68"/>
      <c r="UG17" s="68"/>
      <c r="UH17" s="68"/>
      <c r="UI17" s="68"/>
      <c r="UJ17" s="68"/>
      <c r="UK17" s="68"/>
      <c r="UL17" s="68"/>
      <c r="UM17" s="68"/>
      <c r="UN17" s="68"/>
      <c r="UO17" s="68"/>
      <c r="UP17" s="68"/>
      <c r="UQ17" s="68"/>
      <c r="UR17" s="68"/>
      <c r="US17" s="68"/>
      <c r="UT17" s="68"/>
      <c r="UU17" s="68"/>
      <c r="UV17" s="68"/>
      <c r="UW17" s="68"/>
      <c r="UX17" s="68"/>
      <c r="UY17" s="68"/>
      <c r="UZ17" s="68"/>
      <c r="VA17" s="68"/>
      <c r="VB17" s="68"/>
      <c r="VC17" s="68"/>
      <c r="VD17" s="68"/>
      <c r="VE17" s="68"/>
      <c r="VF17" s="68"/>
      <c r="VG17" s="68"/>
      <c r="VH17" s="68"/>
      <c r="VI17" s="68"/>
      <c r="VJ17" s="68"/>
      <c r="VK17" s="68"/>
      <c r="VL17" s="68"/>
      <c r="VM17" s="68"/>
      <c r="VN17" s="68"/>
      <c r="VO17" s="68"/>
      <c r="VP17" s="68"/>
      <c r="VQ17" s="68"/>
      <c r="VR17" s="68"/>
      <c r="VS17" s="68"/>
      <c r="VT17" s="68"/>
      <c r="VU17" s="68"/>
      <c r="VV17" s="68"/>
      <c r="VW17" s="68"/>
      <c r="VX17" s="68"/>
      <c r="VY17" s="68"/>
      <c r="VZ17" s="68"/>
      <c r="WA17" s="68"/>
      <c r="WB17" s="68"/>
      <c r="WC17" s="68"/>
      <c r="WD17" s="68"/>
      <c r="WE17" s="68"/>
      <c r="WF17" s="68"/>
      <c r="WG17" s="68"/>
      <c r="WH17" s="68"/>
      <c r="WI17" s="68"/>
      <c r="WJ17" s="68"/>
      <c r="WK17" s="68"/>
      <c r="WL17" s="68"/>
      <c r="WM17" s="68"/>
      <c r="WN17" s="68"/>
      <c r="WO17" s="68"/>
      <c r="WP17" s="68"/>
      <c r="WQ17" s="68"/>
      <c r="WR17" s="68"/>
      <c r="WS17" s="68"/>
      <c r="WT17" s="68"/>
      <c r="WU17" s="68"/>
      <c r="WV17" s="68"/>
      <c r="WW17" s="68"/>
      <c r="WX17" s="68"/>
      <c r="WY17" s="68"/>
      <c r="WZ17" s="68"/>
      <c r="XA17" s="68"/>
      <c r="XB17" s="68"/>
      <c r="XC17" s="68"/>
      <c r="XD17" s="68"/>
      <c r="XE17" s="68"/>
      <c r="XF17" s="68"/>
      <c r="XG17" s="68"/>
      <c r="XH17" s="68"/>
      <c r="XI17" s="68"/>
      <c r="XJ17" s="68"/>
      <c r="XK17" s="68"/>
      <c r="XL17" s="68"/>
      <c r="XM17" s="68"/>
      <c r="XN17" s="68"/>
      <c r="XO17" s="68"/>
      <c r="XP17" s="68"/>
      <c r="XQ17" s="68"/>
      <c r="XR17" s="68"/>
      <c r="XS17" s="68"/>
      <c r="XT17" s="68"/>
      <c r="XU17" s="68"/>
      <c r="XV17" s="68"/>
      <c r="XW17" s="68"/>
      <c r="XX17" s="68"/>
      <c r="XY17" s="68"/>
      <c r="XZ17" s="68"/>
      <c r="YA17" s="68"/>
      <c r="YB17" s="68"/>
      <c r="YC17" s="68"/>
      <c r="YD17" s="68"/>
      <c r="YE17" s="68"/>
      <c r="YF17" s="68"/>
      <c r="YG17" s="68"/>
      <c r="YH17" s="68"/>
      <c r="YI17" s="68"/>
      <c r="YJ17" s="68"/>
      <c r="YK17" s="68"/>
      <c r="YL17" s="68"/>
      <c r="YM17" s="68"/>
      <c r="YN17" s="68"/>
      <c r="YO17" s="68"/>
      <c r="YP17" s="68"/>
      <c r="YQ17" s="68"/>
      <c r="YR17" s="68"/>
      <c r="YS17" s="68"/>
      <c r="YT17" s="68"/>
      <c r="YU17" s="68"/>
      <c r="YV17" s="68"/>
      <c r="YW17" s="68"/>
      <c r="YX17" s="68"/>
      <c r="YY17" s="68"/>
      <c r="YZ17" s="68"/>
      <c r="ZA17" s="68"/>
      <c r="ZB17" s="68"/>
      <c r="ZC17" s="68"/>
      <c r="ZD17" s="68"/>
      <c r="ZE17" s="68"/>
      <c r="ZF17" s="68"/>
      <c r="ZG17" s="68"/>
      <c r="ZH17" s="68"/>
      <c r="ZI17" s="68"/>
      <c r="ZJ17" s="68"/>
      <c r="ZK17" s="68"/>
      <c r="ZL17" s="68"/>
      <c r="ZM17" s="68"/>
      <c r="ZN17" s="68"/>
      <c r="ZO17" s="68"/>
      <c r="ZP17" s="68"/>
      <c r="ZQ17" s="68"/>
      <c r="ZR17" s="68"/>
      <c r="ZS17" s="68"/>
      <c r="ZT17" s="68"/>
      <c r="ZU17" s="68"/>
      <c r="ZV17" s="68"/>
      <c r="ZW17" s="68"/>
      <c r="ZX17" s="68"/>
      <c r="ZY17" s="68"/>
      <c r="ZZ17" s="68"/>
      <c r="AAA17" s="68"/>
      <c r="AAB17" s="68"/>
      <c r="AAC17" s="68"/>
      <c r="AAD17" s="68"/>
      <c r="AAE17" s="68"/>
      <c r="AAF17" s="68"/>
      <c r="AAG17" s="68"/>
      <c r="AAH17" s="68"/>
      <c r="AAI17" s="68"/>
      <c r="AAJ17" s="68"/>
      <c r="AAK17" s="68"/>
      <c r="AAL17" s="68"/>
      <c r="AAM17" s="68"/>
      <c r="AAN17" s="68"/>
      <c r="AAO17" s="68"/>
      <c r="AAP17" s="68"/>
      <c r="AAQ17" s="68"/>
      <c r="AAR17" s="68"/>
      <c r="AAS17" s="68"/>
      <c r="AAT17" s="68"/>
      <c r="AAU17" s="68"/>
      <c r="AAV17" s="68"/>
      <c r="AAW17" s="68"/>
      <c r="AAX17" s="68"/>
      <c r="AAY17" s="68"/>
      <c r="AAZ17" s="68"/>
      <c r="ABA17" s="68"/>
      <c r="ABB17" s="68"/>
      <c r="ABC17" s="68"/>
      <c r="ABD17" s="68"/>
      <c r="ABE17" s="68"/>
      <c r="ABF17" s="68"/>
      <c r="ABG17" s="68"/>
      <c r="ABH17" s="68"/>
      <c r="ABI17" s="68"/>
      <c r="ABJ17" s="68"/>
      <c r="ABK17" s="68"/>
      <c r="ABL17" s="68"/>
      <c r="ABM17" s="68"/>
      <c r="ABN17" s="68"/>
      <c r="ABO17" s="68"/>
      <c r="ABP17" s="68"/>
      <c r="ABQ17" s="68"/>
      <c r="ABR17" s="68"/>
      <c r="ABS17" s="68"/>
      <c r="ABT17" s="68"/>
      <c r="ABU17" s="68"/>
      <c r="ABV17" s="68"/>
      <c r="ABW17" s="68"/>
      <c r="ABX17" s="68"/>
      <c r="ABY17" s="68"/>
      <c r="ABZ17" s="68"/>
      <c r="ACA17" s="68"/>
      <c r="ACB17" s="68"/>
      <c r="ACC17" s="68"/>
      <c r="ACD17" s="68"/>
      <c r="ACE17" s="68"/>
      <c r="ACF17" s="68"/>
      <c r="ACG17" s="68"/>
      <c r="ACH17" s="68"/>
      <c r="ACI17" s="68"/>
      <c r="ACJ17" s="68"/>
      <c r="ACK17" s="68"/>
      <c r="ACL17" s="68"/>
      <c r="ACM17" s="68"/>
      <c r="ACN17" s="68"/>
      <c r="ACO17" s="68"/>
      <c r="ACP17" s="68"/>
      <c r="ACQ17" s="68"/>
      <c r="ACR17" s="68"/>
      <c r="ACS17" s="68"/>
      <c r="ACT17" s="68"/>
      <c r="ACU17" s="68"/>
      <c r="ACV17" s="68"/>
      <c r="ACW17" s="68"/>
      <c r="ACX17" s="68"/>
      <c r="ACY17" s="68"/>
      <c r="ACZ17" s="68"/>
      <c r="ADA17" s="68"/>
      <c r="ADB17" s="68"/>
      <c r="ADC17" s="68"/>
      <c r="ADD17" s="68"/>
      <c r="ADE17" s="68"/>
      <c r="ADF17" s="68"/>
      <c r="ADG17" s="68"/>
      <c r="ADH17" s="68"/>
      <c r="ADI17" s="68"/>
      <c r="ADJ17" s="68"/>
      <c r="ADK17" s="68"/>
      <c r="ADL17" s="68"/>
      <c r="ADM17" s="68"/>
      <c r="ADN17" s="68"/>
      <c r="ADO17" s="68"/>
      <c r="ADP17" s="68"/>
      <c r="ADQ17" s="68"/>
      <c r="ADR17" s="68"/>
      <c r="ADS17" s="68"/>
      <c r="ADT17" s="68"/>
      <c r="ADU17" s="68"/>
      <c r="ADV17" s="68"/>
      <c r="ADW17" s="68"/>
      <c r="ADX17" s="68"/>
      <c r="ADY17" s="68"/>
      <c r="ADZ17" s="68"/>
      <c r="AEA17" s="68"/>
      <c r="AEB17" s="68"/>
      <c r="AEC17" s="68"/>
      <c r="AED17" s="68"/>
      <c r="AEE17" s="68"/>
      <c r="AEF17" s="68"/>
      <c r="AEG17" s="68"/>
      <c r="AEH17" s="68"/>
      <c r="AEI17" s="68"/>
      <c r="AEJ17" s="68"/>
      <c r="AEK17" s="68"/>
      <c r="AEL17" s="68"/>
      <c r="AEM17" s="68"/>
      <c r="AEN17" s="68"/>
      <c r="AEO17" s="68"/>
      <c r="AEP17" s="68"/>
      <c r="AEQ17" s="68"/>
      <c r="AER17" s="68"/>
      <c r="AES17" s="68"/>
      <c r="AET17" s="68"/>
      <c r="AEU17" s="68"/>
      <c r="AEV17" s="68"/>
      <c r="AEW17" s="68"/>
      <c r="AEX17" s="68"/>
      <c r="AEY17" s="68"/>
      <c r="AEZ17" s="68"/>
      <c r="AFA17" s="68"/>
      <c r="AFB17" s="68"/>
      <c r="AFC17" s="68"/>
      <c r="AFD17" s="68"/>
      <c r="AFE17" s="68"/>
      <c r="AFF17" s="68"/>
      <c r="AFG17" s="68"/>
      <c r="AFH17" s="68"/>
      <c r="AFI17" s="68"/>
      <c r="AFJ17" s="68"/>
      <c r="AFK17" s="68"/>
      <c r="AFL17" s="68"/>
      <c r="AFM17" s="68"/>
      <c r="AFN17" s="68"/>
      <c r="AFO17" s="68"/>
      <c r="AFP17" s="68"/>
      <c r="AFQ17" s="68"/>
      <c r="AFR17" s="68"/>
      <c r="AFS17" s="68"/>
      <c r="AFT17" s="68"/>
      <c r="AFU17" s="68"/>
      <c r="AFV17" s="68"/>
      <c r="AFW17" s="68"/>
      <c r="AFX17" s="68"/>
      <c r="AFY17" s="68"/>
      <c r="AFZ17" s="68"/>
      <c r="AGA17" s="68"/>
      <c r="AGB17" s="68"/>
      <c r="AGC17" s="68"/>
      <c r="AGD17" s="68"/>
      <c r="AGE17" s="68"/>
      <c r="AGF17" s="68"/>
      <c r="AGG17" s="68"/>
      <c r="AGH17" s="68"/>
      <c r="AGI17" s="68"/>
      <c r="AGJ17" s="68"/>
      <c r="AGK17" s="68"/>
      <c r="AGL17" s="68"/>
      <c r="AGM17" s="68"/>
      <c r="AGN17" s="68"/>
      <c r="AGO17" s="68"/>
      <c r="AGP17" s="68"/>
      <c r="AGQ17" s="68"/>
      <c r="AGR17" s="68"/>
      <c r="AGS17" s="68"/>
      <c r="AGT17" s="68"/>
      <c r="AGU17" s="68"/>
      <c r="AGV17" s="68"/>
      <c r="AGW17" s="68"/>
      <c r="AGX17" s="68"/>
      <c r="AGY17" s="68"/>
      <c r="AGZ17" s="68"/>
      <c r="AHA17" s="68"/>
      <c r="AHB17" s="68"/>
      <c r="AHC17" s="68"/>
      <c r="AHD17" s="68"/>
      <c r="AHE17" s="68"/>
      <c r="AHF17" s="68"/>
      <c r="AHG17" s="68"/>
      <c r="AHH17" s="68"/>
      <c r="AHI17" s="68"/>
      <c r="AHJ17" s="68"/>
      <c r="AHK17" s="68"/>
      <c r="AHL17" s="68"/>
      <c r="AHM17" s="68"/>
      <c r="AHN17" s="68"/>
      <c r="AHO17" s="68"/>
      <c r="AHP17" s="68"/>
      <c r="AHQ17" s="68"/>
      <c r="AHR17" s="68"/>
      <c r="AHS17" s="68"/>
      <c r="AHT17" s="68"/>
      <c r="AHU17" s="68"/>
      <c r="AHV17" s="68"/>
      <c r="AHW17" s="68"/>
      <c r="AHX17" s="68"/>
      <c r="AHY17" s="68"/>
      <c r="AHZ17" s="68"/>
      <c r="AIA17" s="68"/>
      <c r="AIB17" s="68"/>
      <c r="AIC17" s="68"/>
      <c r="AID17" s="68"/>
      <c r="AIE17" s="68"/>
      <c r="AIF17" s="68"/>
      <c r="AIG17" s="68"/>
      <c r="AIH17" s="68"/>
      <c r="AII17" s="68"/>
      <c r="AIJ17" s="68"/>
      <c r="AIK17" s="68"/>
      <c r="AIL17" s="68"/>
      <c r="AIM17" s="68"/>
      <c r="AIN17" s="68"/>
      <c r="AIO17" s="68"/>
      <c r="AIP17" s="68"/>
      <c r="AIQ17" s="68"/>
      <c r="AIR17" s="68"/>
      <c r="AIS17" s="68"/>
      <c r="AIT17" s="68"/>
      <c r="AIU17" s="68"/>
      <c r="AIV17" s="68"/>
      <c r="AIW17" s="68"/>
      <c r="AIX17" s="68"/>
      <c r="AIY17" s="68"/>
      <c r="AIZ17" s="68"/>
      <c r="AJA17" s="68"/>
      <c r="AJB17" s="68"/>
      <c r="AJC17" s="68"/>
      <c r="AJD17" s="68"/>
      <c r="AJE17" s="68"/>
      <c r="AJF17" s="68"/>
      <c r="AJG17" s="68"/>
      <c r="AJH17" s="68"/>
      <c r="AJI17" s="68"/>
      <c r="AJJ17" s="68"/>
      <c r="AJK17" s="68"/>
      <c r="AJL17" s="68"/>
      <c r="AJM17" s="68"/>
      <c r="AJN17" s="68"/>
      <c r="AJO17" s="68"/>
      <c r="AJP17" s="68"/>
      <c r="AJQ17" s="68"/>
      <c r="AJR17" s="68"/>
      <c r="AJS17" s="68"/>
      <c r="AJT17" s="68"/>
      <c r="AJU17" s="68"/>
      <c r="AJV17" s="68"/>
      <c r="AJW17" s="68"/>
      <c r="AJX17" s="68"/>
      <c r="AJY17" s="68"/>
      <c r="AJZ17" s="68"/>
      <c r="AKA17" s="68"/>
      <c r="AKB17" s="68"/>
      <c r="AKC17" s="68"/>
      <c r="AKD17" s="68"/>
      <c r="AKE17" s="68"/>
      <c r="AKF17" s="68"/>
      <c r="AKG17" s="68"/>
      <c r="AKH17" s="68"/>
      <c r="AKI17" s="68"/>
      <c r="AKJ17" s="68"/>
      <c r="AKK17" s="68"/>
      <c r="AKL17" s="68"/>
      <c r="AKM17" s="68"/>
      <c r="AKN17" s="68"/>
      <c r="AKO17" s="68"/>
      <c r="AKP17" s="68"/>
      <c r="AKQ17" s="68"/>
      <c r="AKR17" s="68"/>
      <c r="AKS17" s="68"/>
      <c r="AKT17" s="68"/>
      <c r="AKU17" s="68"/>
      <c r="AKV17" s="68"/>
      <c r="AKW17" s="68"/>
      <c r="AKX17" s="68"/>
      <c r="AKY17" s="68"/>
      <c r="AKZ17" s="68"/>
      <c r="ALA17" s="68"/>
      <c r="ALB17" s="68"/>
      <c r="ALC17" s="68"/>
      <c r="ALD17" s="68"/>
      <c r="ALE17" s="68"/>
      <c r="ALF17" s="68"/>
      <c r="ALG17" s="68"/>
      <c r="ALH17" s="68"/>
      <c r="ALI17" s="68"/>
      <c r="ALJ17" s="68"/>
      <c r="ALK17" s="68"/>
      <c r="ALL17" s="68"/>
      <c r="ALM17" s="68"/>
      <c r="ALN17" s="68"/>
      <c r="ALO17" s="68"/>
      <c r="ALP17" s="68"/>
      <c r="ALQ17" s="68"/>
      <c r="ALR17" s="68"/>
      <c r="ALS17" s="68"/>
      <c r="ALT17" s="68"/>
      <c r="ALU17" s="68"/>
      <c r="ALV17" s="68"/>
      <c r="ALW17" s="68"/>
      <c r="ALX17" s="68"/>
      <c r="ALY17" s="68"/>
      <c r="ALZ17" s="68"/>
      <c r="AMA17" s="68"/>
      <c r="AMB17" s="68"/>
      <c r="AMC17" s="68"/>
      <c r="AMD17" s="68"/>
      <c r="AME17" s="68"/>
      <c r="AMF17" s="68"/>
      <c r="AMG17" s="68"/>
      <c r="AMH17" s="68"/>
      <c r="AMI17" s="68"/>
      <c r="AMJ17" s="68"/>
    </row>
    <row r="18" customFormat="false" ht="14.25" hidden="false" customHeight="true" outlineLevel="0" collapsed="false">
      <c r="A18" s="64"/>
      <c r="B18" s="69" t="s">
        <v>50</v>
      </c>
      <c r="C18" s="67" t="n">
        <v>46167434.09</v>
      </c>
      <c r="D18" s="67" t="n">
        <f aca="false">38114000+2242000</f>
        <v>40356000</v>
      </c>
      <c r="E18" s="67" t="n">
        <f aca="false">D18-C18</f>
        <v>-5811434.09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  <c r="IK18" s="68"/>
      <c r="IL18" s="68"/>
      <c r="IM18" s="68"/>
      <c r="IN18" s="68"/>
      <c r="IO18" s="68"/>
      <c r="IP18" s="68"/>
      <c r="IQ18" s="68"/>
      <c r="IR18" s="68"/>
      <c r="IS18" s="68"/>
      <c r="IT18" s="68"/>
      <c r="IU18" s="68"/>
      <c r="IV18" s="68"/>
      <c r="IW18" s="68"/>
      <c r="IX18" s="68"/>
      <c r="IY18" s="68"/>
      <c r="IZ18" s="68"/>
      <c r="JA18" s="68"/>
      <c r="JB18" s="68"/>
      <c r="JC18" s="68"/>
      <c r="JD18" s="68"/>
      <c r="JE18" s="68"/>
      <c r="JF18" s="68"/>
      <c r="JG18" s="68"/>
      <c r="JH18" s="68"/>
      <c r="JI18" s="68"/>
      <c r="JJ18" s="68"/>
      <c r="JK18" s="68"/>
      <c r="JL18" s="68"/>
      <c r="JM18" s="68"/>
      <c r="JN18" s="68"/>
      <c r="JO18" s="68"/>
      <c r="JP18" s="68"/>
      <c r="JQ18" s="68"/>
      <c r="JR18" s="68"/>
      <c r="JS18" s="68"/>
      <c r="JT18" s="68"/>
      <c r="JU18" s="68"/>
      <c r="JV18" s="68"/>
      <c r="JW18" s="68"/>
      <c r="JX18" s="68"/>
      <c r="JY18" s="68"/>
      <c r="JZ18" s="68"/>
      <c r="KA18" s="68"/>
      <c r="KB18" s="68"/>
      <c r="KC18" s="68"/>
      <c r="KD18" s="68"/>
      <c r="KE18" s="68"/>
      <c r="KF18" s="68"/>
      <c r="KG18" s="68"/>
      <c r="KH18" s="68"/>
      <c r="KI18" s="68"/>
      <c r="KJ18" s="68"/>
      <c r="KK18" s="68"/>
      <c r="KL18" s="68"/>
      <c r="KM18" s="68"/>
      <c r="KN18" s="68"/>
      <c r="KO18" s="68"/>
      <c r="KP18" s="68"/>
      <c r="KQ18" s="68"/>
      <c r="KR18" s="68"/>
      <c r="KS18" s="68"/>
      <c r="KT18" s="68"/>
      <c r="KU18" s="68"/>
      <c r="KV18" s="68"/>
      <c r="KW18" s="68"/>
      <c r="KX18" s="68"/>
      <c r="KY18" s="68"/>
      <c r="KZ18" s="68"/>
      <c r="LA18" s="68"/>
      <c r="LB18" s="68"/>
      <c r="LC18" s="68"/>
      <c r="LD18" s="68"/>
      <c r="LE18" s="68"/>
      <c r="LF18" s="68"/>
      <c r="LG18" s="68"/>
      <c r="LH18" s="68"/>
      <c r="LI18" s="68"/>
      <c r="LJ18" s="68"/>
      <c r="LK18" s="68"/>
      <c r="LL18" s="68"/>
      <c r="LM18" s="68"/>
      <c r="LN18" s="68"/>
      <c r="LO18" s="68"/>
      <c r="LP18" s="68"/>
      <c r="LQ18" s="68"/>
      <c r="LR18" s="68"/>
      <c r="LS18" s="68"/>
      <c r="LT18" s="68"/>
      <c r="LU18" s="68"/>
      <c r="LV18" s="68"/>
      <c r="LW18" s="68"/>
      <c r="LX18" s="68"/>
      <c r="LY18" s="68"/>
      <c r="LZ18" s="68"/>
      <c r="MA18" s="68"/>
      <c r="MB18" s="68"/>
      <c r="MC18" s="68"/>
      <c r="MD18" s="68"/>
      <c r="ME18" s="68"/>
      <c r="MF18" s="68"/>
      <c r="MG18" s="68"/>
      <c r="MH18" s="68"/>
      <c r="MI18" s="68"/>
      <c r="MJ18" s="68"/>
      <c r="MK18" s="68"/>
      <c r="ML18" s="68"/>
      <c r="MM18" s="68"/>
      <c r="MN18" s="68"/>
      <c r="MO18" s="68"/>
      <c r="MP18" s="68"/>
      <c r="MQ18" s="68"/>
      <c r="MR18" s="68"/>
      <c r="MS18" s="68"/>
      <c r="MT18" s="68"/>
      <c r="MU18" s="68"/>
      <c r="MV18" s="68"/>
      <c r="MW18" s="68"/>
      <c r="MX18" s="68"/>
      <c r="MY18" s="68"/>
      <c r="MZ18" s="68"/>
      <c r="NA18" s="68"/>
      <c r="NB18" s="68"/>
      <c r="NC18" s="68"/>
      <c r="ND18" s="68"/>
      <c r="NE18" s="68"/>
      <c r="NF18" s="68"/>
      <c r="NG18" s="68"/>
      <c r="NH18" s="68"/>
      <c r="NI18" s="68"/>
      <c r="NJ18" s="68"/>
      <c r="NK18" s="68"/>
      <c r="NL18" s="68"/>
      <c r="NM18" s="68"/>
      <c r="NN18" s="68"/>
      <c r="NO18" s="68"/>
      <c r="NP18" s="68"/>
      <c r="NQ18" s="68"/>
      <c r="NR18" s="68"/>
      <c r="NS18" s="68"/>
      <c r="NT18" s="68"/>
      <c r="NU18" s="68"/>
      <c r="NV18" s="68"/>
      <c r="NW18" s="68"/>
      <c r="NX18" s="68"/>
      <c r="NY18" s="68"/>
      <c r="NZ18" s="68"/>
      <c r="OA18" s="68"/>
      <c r="OB18" s="68"/>
      <c r="OC18" s="68"/>
      <c r="OD18" s="68"/>
      <c r="OE18" s="68"/>
      <c r="OF18" s="68"/>
      <c r="OG18" s="68"/>
      <c r="OH18" s="68"/>
      <c r="OI18" s="68"/>
      <c r="OJ18" s="68"/>
      <c r="OK18" s="68"/>
      <c r="OL18" s="68"/>
      <c r="OM18" s="68"/>
      <c r="ON18" s="68"/>
      <c r="OO18" s="68"/>
      <c r="OP18" s="68"/>
      <c r="OQ18" s="68"/>
      <c r="OR18" s="68"/>
      <c r="OS18" s="68"/>
      <c r="OT18" s="68"/>
      <c r="OU18" s="68"/>
      <c r="OV18" s="68"/>
      <c r="OW18" s="68"/>
      <c r="OX18" s="68"/>
      <c r="OY18" s="68"/>
      <c r="OZ18" s="68"/>
      <c r="PA18" s="68"/>
      <c r="PB18" s="68"/>
      <c r="PC18" s="68"/>
      <c r="PD18" s="68"/>
      <c r="PE18" s="68"/>
      <c r="PF18" s="68"/>
      <c r="PG18" s="68"/>
      <c r="PH18" s="68"/>
      <c r="PI18" s="68"/>
      <c r="PJ18" s="68"/>
      <c r="PK18" s="68"/>
      <c r="PL18" s="68"/>
      <c r="PM18" s="68"/>
      <c r="PN18" s="68"/>
      <c r="PO18" s="68"/>
      <c r="PP18" s="68"/>
      <c r="PQ18" s="68"/>
      <c r="PR18" s="68"/>
      <c r="PS18" s="68"/>
      <c r="PT18" s="68"/>
      <c r="PU18" s="68"/>
      <c r="PV18" s="68"/>
      <c r="PW18" s="68"/>
      <c r="PX18" s="68"/>
      <c r="PY18" s="68"/>
      <c r="PZ18" s="68"/>
      <c r="QA18" s="68"/>
      <c r="QB18" s="68"/>
      <c r="QC18" s="68"/>
      <c r="QD18" s="68"/>
      <c r="QE18" s="68"/>
      <c r="QF18" s="68"/>
      <c r="QG18" s="68"/>
      <c r="QH18" s="68"/>
      <c r="QI18" s="68"/>
      <c r="QJ18" s="68"/>
      <c r="QK18" s="68"/>
      <c r="QL18" s="68"/>
      <c r="QM18" s="68"/>
      <c r="QN18" s="68"/>
      <c r="QO18" s="68"/>
      <c r="QP18" s="68"/>
      <c r="QQ18" s="68"/>
      <c r="QR18" s="68"/>
      <c r="QS18" s="68"/>
      <c r="QT18" s="68"/>
      <c r="QU18" s="68"/>
      <c r="QV18" s="68"/>
      <c r="QW18" s="68"/>
      <c r="QX18" s="68"/>
      <c r="QY18" s="68"/>
      <c r="QZ18" s="68"/>
      <c r="RA18" s="68"/>
      <c r="RB18" s="68"/>
      <c r="RC18" s="68"/>
      <c r="RD18" s="68"/>
      <c r="RE18" s="68"/>
      <c r="RF18" s="68"/>
      <c r="RG18" s="68"/>
      <c r="RH18" s="68"/>
      <c r="RI18" s="68"/>
      <c r="RJ18" s="68"/>
      <c r="RK18" s="68"/>
      <c r="RL18" s="68"/>
      <c r="RM18" s="68"/>
      <c r="RN18" s="68"/>
      <c r="RO18" s="68"/>
      <c r="RP18" s="68"/>
      <c r="RQ18" s="68"/>
      <c r="RR18" s="68"/>
      <c r="RS18" s="68"/>
      <c r="RT18" s="68"/>
      <c r="RU18" s="68"/>
      <c r="RV18" s="68"/>
      <c r="RW18" s="68"/>
      <c r="RX18" s="68"/>
      <c r="RY18" s="68"/>
      <c r="RZ18" s="68"/>
      <c r="SA18" s="68"/>
      <c r="SB18" s="68"/>
      <c r="SC18" s="68"/>
      <c r="SD18" s="68"/>
      <c r="SE18" s="68"/>
      <c r="SF18" s="68"/>
      <c r="SG18" s="68"/>
      <c r="SH18" s="68"/>
      <c r="SI18" s="68"/>
      <c r="SJ18" s="68"/>
      <c r="SK18" s="68"/>
      <c r="SL18" s="68"/>
      <c r="SM18" s="68"/>
      <c r="SN18" s="68"/>
      <c r="SO18" s="68"/>
      <c r="SP18" s="68"/>
      <c r="SQ18" s="68"/>
      <c r="SR18" s="68"/>
      <c r="SS18" s="68"/>
      <c r="ST18" s="68"/>
      <c r="SU18" s="68"/>
      <c r="SV18" s="68"/>
      <c r="SW18" s="68"/>
      <c r="SX18" s="68"/>
      <c r="SY18" s="68"/>
      <c r="SZ18" s="68"/>
      <c r="TA18" s="68"/>
      <c r="TB18" s="68"/>
      <c r="TC18" s="68"/>
      <c r="TD18" s="68"/>
      <c r="TE18" s="68"/>
      <c r="TF18" s="68"/>
      <c r="TG18" s="68"/>
      <c r="TH18" s="68"/>
      <c r="TI18" s="68"/>
      <c r="TJ18" s="68"/>
      <c r="TK18" s="68"/>
      <c r="TL18" s="68"/>
      <c r="TM18" s="68"/>
      <c r="TN18" s="68"/>
      <c r="TO18" s="68"/>
      <c r="TP18" s="68"/>
      <c r="TQ18" s="68"/>
      <c r="TR18" s="68"/>
      <c r="TS18" s="68"/>
      <c r="TT18" s="68"/>
      <c r="TU18" s="68"/>
      <c r="TV18" s="68"/>
      <c r="TW18" s="68"/>
      <c r="TX18" s="68"/>
      <c r="TY18" s="68"/>
      <c r="TZ18" s="68"/>
      <c r="UA18" s="68"/>
      <c r="UB18" s="68"/>
      <c r="UC18" s="68"/>
      <c r="UD18" s="68"/>
      <c r="UE18" s="68"/>
      <c r="UF18" s="68"/>
      <c r="UG18" s="68"/>
      <c r="UH18" s="68"/>
      <c r="UI18" s="68"/>
      <c r="UJ18" s="68"/>
      <c r="UK18" s="68"/>
      <c r="UL18" s="68"/>
      <c r="UM18" s="68"/>
      <c r="UN18" s="68"/>
      <c r="UO18" s="68"/>
      <c r="UP18" s="68"/>
      <c r="UQ18" s="68"/>
      <c r="UR18" s="68"/>
      <c r="US18" s="68"/>
      <c r="UT18" s="68"/>
      <c r="UU18" s="68"/>
      <c r="UV18" s="68"/>
      <c r="UW18" s="68"/>
      <c r="UX18" s="68"/>
      <c r="UY18" s="68"/>
      <c r="UZ18" s="68"/>
      <c r="VA18" s="68"/>
      <c r="VB18" s="68"/>
      <c r="VC18" s="68"/>
      <c r="VD18" s="68"/>
      <c r="VE18" s="68"/>
      <c r="VF18" s="68"/>
      <c r="VG18" s="68"/>
      <c r="VH18" s="68"/>
      <c r="VI18" s="68"/>
      <c r="VJ18" s="68"/>
      <c r="VK18" s="68"/>
      <c r="VL18" s="68"/>
      <c r="VM18" s="68"/>
      <c r="VN18" s="68"/>
      <c r="VO18" s="68"/>
      <c r="VP18" s="68"/>
      <c r="VQ18" s="68"/>
      <c r="VR18" s="68"/>
      <c r="VS18" s="68"/>
      <c r="VT18" s="68"/>
      <c r="VU18" s="68"/>
      <c r="VV18" s="68"/>
      <c r="VW18" s="68"/>
      <c r="VX18" s="68"/>
      <c r="VY18" s="68"/>
      <c r="VZ18" s="68"/>
      <c r="WA18" s="68"/>
      <c r="WB18" s="68"/>
      <c r="WC18" s="68"/>
      <c r="WD18" s="68"/>
      <c r="WE18" s="68"/>
      <c r="WF18" s="68"/>
      <c r="WG18" s="68"/>
      <c r="WH18" s="68"/>
      <c r="WI18" s="68"/>
      <c r="WJ18" s="68"/>
      <c r="WK18" s="68"/>
      <c r="WL18" s="68"/>
      <c r="WM18" s="68"/>
      <c r="WN18" s="68"/>
      <c r="WO18" s="68"/>
      <c r="WP18" s="68"/>
      <c r="WQ18" s="68"/>
      <c r="WR18" s="68"/>
      <c r="WS18" s="68"/>
      <c r="WT18" s="68"/>
      <c r="WU18" s="68"/>
      <c r="WV18" s="68"/>
      <c r="WW18" s="68"/>
      <c r="WX18" s="68"/>
      <c r="WY18" s="68"/>
      <c r="WZ18" s="68"/>
      <c r="XA18" s="68"/>
      <c r="XB18" s="68"/>
      <c r="XC18" s="68"/>
      <c r="XD18" s="68"/>
      <c r="XE18" s="68"/>
      <c r="XF18" s="68"/>
      <c r="XG18" s="68"/>
      <c r="XH18" s="68"/>
      <c r="XI18" s="68"/>
      <c r="XJ18" s="68"/>
      <c r="XK18" s="68"/>
      <c r="XL18" s="68"/>
      <c r="XM18" s="68"/>
      <c r="XN18" s="68"/>
      <c r="XO18" s="68"/>
      <c r="XP18" s="68"/>
      <c r="XQ18" s="68"/>
      <c r="XR18" s="68"/>
      <c r="XS18" s="68"/>
      <c r="XT18" s="68"/>
      <c r="XU18" s="68"/>
      <c r="XV18" s="68"/>
      <c r="XW18" s="68"/>
      <c r="XX18" s="68"/>
      <c r="XY18" s="68"/>
      <c r="XZ18" s="68"/>
      <c r="YA18" s="68"/>
      <c r="YB18" s="68"/>
      <c r="YC18" s="68"/>
      <c r="YD18" s="68"/>
      <c r="YE18" s="68"/>
      <c r="YF18" s="68"/>
      <c r="YG18" s="68"/>
      <c r="YH18" s="68"/>
      <c r="YI18" s="68"/>
      <c r="YJ18" s="68"/>
      <c r="YK18" s="68"/>
      <c r="YL18" s="68"/>
      <c r="YM18" s="68"/>
      <c r="YN18" s="68"/>
      <c r="YO18" s="68"/>
      <c r="YP18" s="68"/>
      <c r="YQ18" s="68"/>
      <c r="YR18" s="68"/>
      <c r="YS18" s="68"/>
      <c r="YT18" s="68"/>
      <c r="YU18" s="68"/>
      <c r="YV18" s="68"/>
      <c r="YW18" s="68"/>
      <c r="YX18" s="68"/>
      <c r="YY18" s="68"/>
      <c r="YZ18" s="68"/>
      <c r="ZA18" s="68"/>
      <c r="ZB18" s="68"/>
      <c r="ZC18" s="68"/>
      <c r="ZD18" s="68"/>
      <c r="ZE18" s="68"/>
      <c r="ZF18" s="68"/>
      <c r="ZG18" s="68"/>
      <c r="ZH18" s="68"/>
      <c r="ZI18" s="68"/>
      <c r="ZJ18" s="68"/>
      <c r="ZK18" s="68"/>
      <c r="ZL18" s="68"/>
      <c r="ZM18" s="68"/>
      <c r="ZN18" s="68"/>
      <c r="ZO18" s="68"/>
      <c r="ZP18" s="68"/>
      <c r="ZQ18" s="68"/>
      <c r="ZR18" s="68"/>
      <c r="ZS18" s="68"/>
      <c r="ZT18" s="68"/>
      <c r="ZU18" s="68"/>
      <c r="ZV18" s="68"/>
      <c r="ZW18" s="68"/>
      <c r="ZX18" s="68"/>
      <c r="ZY18" s="68"/>
      <c r="ZZ18" s="68"/>
      <c r="AAA18" s="68"/>
      <c r="AAB18" s="68"/>
      <c r="AAC18" s="68"/>
      <c r="AAD18" s="68"/>
      <c r="AAE18" s="68"/>
      <c r="AAF18" s="68"/>
      <c r="AAG18" s="68"/>
      <c r="AAH18" s="68"/>
      <c r="AAI18" s="68"/>
      <c r="AAJ18" s="68"/>
      <c r="AAK18" s="68"/>
      <c r="AAL18" s="68"/>
      <c r="AAM18" s="68"/>
      <c r="AAN18" s="68"/>
      <c r="AAO18" s="68"/>
      <c r="AAP18" s="68"/>
      <c r="AAQ18" s="68"/>
      <c r="AAR18" s="68"/>
      <c r="AAS18" s="68"/>
      <c r="AAT18" s="68"/>
      <c r="AAU18" s="68"/>
      <c r="AAV18" s="68"/>
      <c r="AAW18" s="68"/>
      <c r="AAX18" s="68"/>
      <c r="AAY18" s="68"/>
      <c r="AAZ18" s="68"/>
      <c r="ABA18" s="68"/>
      <c r="ABB18" s="68"/>
      <c r="ABC18" s="68"/>
      <c r="ABD18" s="68"/>
      <c r="ABE18" s="68"/>
      <c r="ABF18" s="68"/>
      <c r="ABG18" s="68"/>
      <c r="ABH18" s="68"/>
      <c r="ABI18" s="68"/>
      <c r="ABJ18" s="68"/>
      <c r="ABK18" s="68"/>
      <c r="ABL18" s="68"/>
      <c r="ABM18" s="68"/>
      <c r="ABN18" s="68"/>
      <c r="ABO18" s="68"/>
      <c r="ABP18" s="68"/>
      <c r="ABQ18" s="68"/>
      <c r="ABR18" s="68"/>
      <c r="ABS18" s="68"/>
      <c r="ABT18" s="68"/>
      <c r="ABU18" s="68"/>
      <c r="ABV18" s="68"/>
      <c r="ABW18" s="68"/>
      <c r="ABX18" s="68"/>
      <c r="ABY18" s="68"/>
      <c r="ABZ18" s="68"/>
      <c r="ACA18" s="68"/>
      <c r="ACB18" s="68"/>
      <c r="ACC18" s="68"/>
      <c r="ACD18" s="68"/>
      <c r="ACE18" s="68"/>
      <c r="ACF18" s="68"/>
      <c r="ACG18" s="68"/>
      <c r="ACH18" s="68"/>
      <c r="ACI18" s="68"/>
      <c r="ACJ18" s="68"/>
      <c r="ACK18" s="68"/>
      <c r="ACL18" s="68"/>
      <c r="ACM18" s="68"/>
      <c r="ACN18" s="68"/>
      <c r="ACO18" s="68"/>
      <c r="ACP18" s="68"/>
      <c r="ACQ18" s="68"/>
      <c r="ACR18" s="68"/>
      <c r="ACS18" s="68"/>
      <c r="ACT18" s="68"/>
      <c r="ACU18" s="68"/>
      <c r="ACV18" s="68"/>
      <c r="ACW18" s="68"/>
      <c r="ACX18" s="68"/>
      <c r="ACY18" s="68"/>
      <c r="ACZ18" s="68"/>
      <c r="ADA18" s="68"/>
      <c r="ADB18" s="68"/>
      <c r="ADC18" s="68"/>
      <c r="ADD18" s="68"/>
      <c r="ADE18" s="68"/>
      <c r="ADF18" s="68"/>
      <c r="ADG18" s="68"/>
      <c r="ADH18" s="68"/>
      <c r="ADI18" s="68"/>
      <c r="ADJ18" s="68"/>
      <c r="ADK18" s="68"/>
      <c r="ADL18" s="68"/>
      <c r="ADM18" s="68"/>
      <c r="ADN18" s="68"/>
      <c r="ADO18" s="68"/>
      <c r="ADP18" s="68"/>
      <c r="ADQ18" s="68"/>
      <c r="ADR18" s="68"/>
      <c r="ADS18" s="68"/>
      <c r="ADT18" s="68"/>
      <c r="ADU18" s="68"/>
      <c r="ADV18" s="68"/>
      <c r="ADW18" s="68"/>
      <c r="ADX18" s="68"/>
      <c r="ADY18" s="68"/>
      <c r="ADZ18" s="68"/>
      <c r="AEA18" s="68"/>
      <c r="AEB18" s="68"/>
      <c r="AEC18" s="68"/>
      <c r="AED18" s="68"/>
      <c r="AEE18" s="68"/>
      <c r="AEF18" s="68"/>
      <c r="AEG18" s="68"/>
      <c r="AEH18" s="68"/>
      <c r="AEI18" s="68"/>
      <c r="AEJ18" s="68"/>
      <c r="AEK18" s="68"/>
      <c r="AEL18" s="68"/>
      <c r="AEM18" s="68"/>
      <c r="AEN18" s="68"/>
      <c r="AEO18" s="68"/>
      <c r="AEP18" s="68"/>
      <c r="AEQ18" s="68"/>
      <c r="AER18" s="68"/>
      <c r="AES18" s="68"/>
      <c r="AET18" s="68"/>
      <c r="AEU18" s="68"/>
      <c r="AEV18" s="68"/>
      <c r="AEW18" s="68"/>
      <c r="AEX18" s="68"/>
      <c r="AEY18" s="68"/>
      <c r="AEZ18" s="68"/>
      <c r="AFA18" s="68"/>
      <c r="AFB18" s="68"/>
      <c r="AFC18" s="68"/>
      <c r="AFD18" s="68"/>
      <c r="AFE18" s="68"/>
      <c r="AFF18" s="68"/>
      <c r="AFG18" s="68"/>
      <c r="AFH18" s="68"/>
      <c r="AFI18" s="68"/>
      <c r="AFJ18" s="68"/>
      <c r="AFK18" s="68"/>
      <c r="AFL18" s="68"/>
      <c r="AFM18" s="68"/>
      <c r="AFN18" s="68"/>
      <c r="AFO18" s="68"/>
      <c r="AFP18" s="68"/>
      <c r="AFQ18" s="68"/>
      <c r="AFR18" s="68"/>
      <c r="AFS18" s="68"/>
      <c r="AFT18" s="68"/>
      <c r="AFU18" s="68"/>
      <c r="AFV18" s="68"/>
      <c r="AFW18" s="68"/>
      <c r="AFX18" s="68"/>
      <c r="AFY18" s="68"/>
      <c r="AFZ18" s="68"/>
      <c r="AGA18" s="68"/>
      <c r="AGB18" s="68"/>
      <c r="AGC18" s="68"/>
      <c r="AGD18" s="68"/>
      <c r="AGE18" s="68"/>
      <c r="AGF18" s="68"/>
      <c r="AGG18" s="68"/>
      <c r="AGH18" s="68"/>
      <c r="AGI18" s="68"/>
      <c r="AGJ18" s="68"/>
      <c r="AGK18" s="68"/>
      <c r="AGL18" s="68"/>
      <c r="AGM18" s="68"/>
      <c r="AGN18" s="68"/>
      <c r="AGO18" s="68"/>
      <c r="AGP18" s="68"/>
      <c r="AGQ18" s="68"/>
      <c r="AGR18" s="68"/>
      <c r="AGS18" s="68"/>
      <c r="AGT18" s="68"/>
      <c r="AGU18" s="68"/>
      <c r="AGV18" s="68"/>
      <c r="AGW18" s="68"/>
      <c r="AGX18" s="68"/>
      <c r="AGY18" s="68"/>
      <c r="AGZ18" s="68"/>
      <c r="AHA18" s="68"/>
      <c r="AHB18" s="68"/>
      <c r="AHC18" s="68"/>
      <c r="AHD18" s="68"/>
      <c r="AHE18" s="68"/>
      <c r="AHF18" s="68"/>
      <c r="AHG18" s="68"/>
      <c r="AHH18" s="68"/>
      <c r="AHI18" s="68"/>
      <c r="AHJ18" s="68"/>
      <c r="AHK18" s="68"/>
      <c r="AHL18" s="68"/>
      <c r="AHM18" s="68"/>
      <c r="AHN18" s="68"/>
      <c r="AHO18" s="68"/>
      <c r="AHP18" s="68"/>
      <c r="AHQ18" s="68"/>
      <c r="AHR18" s="68"/>
      <c r="AHS18" s="68"/>
      <c r="AHT18" s="68"/>
      <c r="AHU18" s="68"/>
      <c r="AHV18" s="68"/>
      <c r="AHW18" s="68"/>
      <c r="AHX18" s="68"/>
      <c r="AHY18" s="68"/>
      <c r="AHZ18" s="68"/>
      <c r="AIA18" s="68"/>
      <c r="AIB18" s="68"/>
      <c r="AIC18" s="68"/>
      <c r="AID18" s="68"/>
      <c r="AIE18" s="68"/>
      <c r="AIF18" s="68"/>
      <c r="AIG18" s="68"/>
      <c r="AIH18" s="68"/>
      <c r="AII18" s="68"/>
      <c r="AIJ18" s="68"/>
      <c r="AIK18" s="68"/>
      <c r="AIL18" s="68"/>
      <c r="AIM18" s="68"/>
      <c r="AIN18" s="68"/>
      <c r="AIO18" s="68"/>
      <c r="AIP18" s="68"/>
      <c r="AIQ18" s="68"/>
      <c r="AIR18" s="68"/>
      <c r="AIS18" s="68"/>
      <c r="AIT18" s="68"/>
      <c r="AIU18" s="68"/>
      <c r="AIV18" s="68"/>
      <c r="AIW18" s="68"/>
      <c r="AIX18" s="68"/>
      <c r="AIY18" s="68"/>
      <c r="AIZ18" s="68"/>
      <c r="AJA18" s="68"/>
      <c r="AJB18" s="68"/>
      <c r="AJC18" s="68"/>
      <c r="AJD18" s="68"/>
      <c r="AJE18" s="68"/>
      <c r="AJF18" s="68"/>
      <c r="AJG18" s="68"/>
      <c r="AJH18" s="68"/>
      <c r="AJI18" s="68"/>
      <c r="AJJ18" s="68"/>
      <c r="AJK18" s="68"/>
      <c r="AJL18" s="68"/>
      <c r="AJM18" s="68"/>
      <c r="AJN18" s="68"/>
      <c r="AJO18" s="68"/>
      <c r="AJP18" s="68"/>
      <c r="AJQ18" s="68"/>
      <c r="AJR18" s="68"/>
      <c r="AJS18" s="68"/>
      <c r="AJT18" s="68"/>
      <c r="AJU18" s="68"/>
      <c r="AJV18" s="68"/>
      <c r="AJW18" s="68"/>
      <c r="AJX18" s="68"/>
      <c r="AJY18" s="68"/>
      <c r="AJZ18" s="68"/>
      <c r="AKA18" s="68"/>
      <c r="AKB18" s="68"/>
      <c r="AKC18" s="68"/>
      <c r="AKD18" s="68"/>
      <c r="AKE18" s="68"/>
      <c r="AKF18" s="68"/>
      <c r="AKG18" s="68"/>
      <c r="AKH18" s="68"/>
      <c r="AKI18" s="68"/>
      <c r="AKJ18" s="68"/>
      <c r="AKK18" s="68"/>
      <c r="AKL18" s="68"/>
      <c r="AKM18" s="68"/>
      <c r="AKN18" s="68"/>
      <c r="AKO18" s="68"/>
      <c r="AKP18" s="68"/>
      <c r="AKQ18" s="68"/>
      <c r="AKR18" s="68"/>
      <c r="AKS18" s="68"/>
      <c r="AKT18" s="68"/>
      <c r="AKU18" s="68"/>
      <c r="AKV18" s="68"/>
      <c r="AKW18" s="68"/>
      <c r="AKX18" s="68"/>
      <c r="AKY18" s="68"/>
      <c r="AKZ18" s="68"/>
      <c r="ALA18" s="68"/>
      <c r="ALB18" s="68"/>
      <c r="ALC18" s="68"/>
      <c r="ALD18" s="68"/>
      <c r="ALE18" s="68"/>
      <c r="ALF18" s="68"/>
      <c r="ALG18" s="68"/>
      <c r="ALH18" s="68"/>
      <c r="ALI18" s="68"/>
      <c r="ALJ18" s="68"/>
      <c r="ALK18" s="68"/>
      <c r="ALL18" s="68"/>
      <c r="ALM18" s="68"/>
      <c r="ALN18" s="68"/>
      <c r="ALO18" s="68"/>
      <c r="ALP18" s="68"/>
      <c r="ALQ18" s="68"/>
      <c r="ALR18" s="68"/>
      <c r="ALS18" s="68"/>
      <c r="ALT18" s="68"/>
      <c r="ALU18" s="68"/>
      <c r="ALV18" s="68"/>
      <c r="ALW18" s="68"/>
      <c r="ALX18" s="68"/>
      <c r="ALY18" s="68"/>
      <c r="ALZ18" s="68"/>
      <c r="AMA18" s="68"/>
      <c r="AMB18" s="68"/>
      <c r="AMC18" s="68"/>
      <c r="AMD18" s="68"/>
      <c r="AME18" s="68"/>
      <c r="AMF18" s="68"/>
      <c r="AMG18" s="68"/>
      <c r="AMH18" s="68"/>
      <c r="AMI18" s="68"/>
      <c r="AMJ18" s="68"/>
    </row>
    <row r="19" customFormat="false" ht="14.25" hidden="false" customHeight="true" outlineLevel="0" collapsed="false">
      <c r="A19" s="58" t="n">
        <v>108</v>
      </c>
      <c r="B19" s="61" t="s">
        <v>51</v>
      </c>
      <c r="C19" s="63" t="n">
        <v>7098000</v>
      </c>
      <c r="D19" s="63" t="n">
        <v>5604000</v>
      </c>
      <c r="E19" s="60" t="n">
        <f aca="false">D19-C19</f>
        <v>-1494000</v>
      </c>
    </row>
    <row r="20" customFormat="false" ht="15" hidden="false" customHeight="false" outlineLevel="0" collapsed="false">
      <c r="A20" s="71"/>
      <c r="B20" s="72" t="s">
        <v>52</v>
      </c>
      <c r="C20" s="73" t="n">
        <f aca="false">C21+C32+C33+C40+C34+C41</f>
        <v>117137830.4</v>
      </c>
      <c r="D20" s="73" t="n">
        <f aca="false">D21+D32+D33+D40+D34+D41</f>
        <v>150687290.03</v>
      </c>
      <c r="E20" s="73" t="n">
        <f aca="false">E21+E32+E33+E40+E34+E41</f>
        <v>33549459.63</v>
      </c>
      <c r="F20" s="74"/>
      <c r="G20" s="75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  <c r="GM20" s="74"/>
      <c r="GN20" s="74"/>
      <c r="GO20" s="74"/>
      <c r="GP20" s="74"/>
      <c r="GQ20" s="74"/>
      <c r="GR20" s="74"/>
      <c r="GS20" s="74"/>
      <c r="GT20" s="74"/>
      <c r="GU20" s="74"/>
      <c r="GV20" s="74"/>
      <c r="GW20" s="74"/>
      <c r="GX20" s="74"/>
      <c r="GY20" s="74"/>
      <c r="GZ20" s="74"/>
      <c r="HA20" s="74"/>
      <c r="HB20" s="74"/>
      <c r="HC20" s="74"/>
      <c r="HD20" s="74"/>
      <c r="HE20" s="74"/>
      <c r="HF20" s="74"/>
      <c r="HG20" s="74"/>
      <c r="HH20" s="74"/>
      <c r="HI20" s="74"/>
      <c r="HJ20" s="74"/>
      <c r="HK20" s="74"/>
      <c r="HL20" s="74"/>
      <c r="HM20" s="74"/>
      <c r="HN20" s="74"/>
      <c r="HO20" s="74"/>
      <c r="HP20" s="74"/>
      <c r="HQ20" s="74"/>
      <c r="HR20" s="74"/>
      <c r="HS20" s="74"/>
      <c r="HT20" s="74"/>
      <c r="HU20" s="74"/>
      <c r="HV20" s="74"/>
      <c r="HW20" s="74"/>
      <c r="HX20" s="74"/>
      <c r="HY20" s="74"/>
      <c r="HZ20" s="74"/>
      <c r="IA20" s="74"/>
      <c r="IB20" s="74"/>
      <c r="IC20" s="74"/>
      <c r="ID20" s="74"/>
      <c r="IE20" s="74"/>
      <c r="IF20" s="74"/>
      <c r="IG20" s="74"/>
      <c r="IH20" s="74"/>
      <c r="II20" s="74"/>
      <c r="IJ20" s="74"/>
      <c r="IK20" s="74"/>
      <c r="IL20" s="74"/>
      <c r="IM20" s="74"/>
      <c r="IN20" s="74"/>
      <c r="IO20" s="74"/>
      <c r="IP20" s="74"/>
      <c r="IQ20" s="74"/>
      <c r="IR20" s="74"/>
      <c r="IS20" s="74"/>
      <c r="IT20" s="74"/>
      <c r="IU20" s="74"/>
      <c r="IV20" s="74"/>
      <c r="IW20" s="74"/>
      <c r="IX20" s="74"/>
      <c r="IY20" s="74"/>
      <c r="IZ20" s="74"/>
      <c r="JA20" s="74"/>
      <c r="JB20" s="74"/>
      <c r="JC20" s="74"/>
      <c r="JD20" s="74"/>
      <c r="JE20" s="74"/>
      <c r="JF20" s="74"/>
      <c r="JG20" s="74"/>
      <c r="JH20" s="74"/>
      <c r="JI20" s="74"/>
      <c r="JJ20" s="74"/>
      <c r="JK20" s="74"/>
      <c r="JL20" s="74"/>
      <c r="JM20" s="74"/>
      <c r="JN20" s="74"/>
      <c r="JO20" s="74"/>
      <c r="JP20" s="74"/>
      <c r="JQ20" s="74"/>
      <c r="JR20" s="74"/>
      <c r="JS20" s="74"/>
      <c r="JT20" s="74"/>
      <c r="JU20" s="74"/>
      <c r="JV20" s="74"/>
      <c r="JW20" s="74"/>
      <c r="JX20" s="74"/>
      <c r="JY20" s="74"/>
      <c r="JZ20" s="74"/>
      <c r="KA20" s="74"/>
      <c r="KB20" s="74"/>
      <c r="KC20" s="74"/>
      <c r="KD20" s="74"/>
      <c r="KE20" s="74"/>
      <c r="KF20" s="74"/>
      <c r="KG20" s="74"/>
      <c r="KH20" s="74"/>
      <c r="KI20" s="74"/>
      <c r="KJ20" s="74"/>
      <c r="KK20" s="74"/>
      <c r="KL20" s="74"/>
      <c r="KM20" s="74"/>
      <c r="KN20" s="74"/>
      <c r="KO20" s="74"/>
      <c r="KP20" s="74"/>
      <c r="KQ20" s="74"/>
      <c r="KR20" s="74"/>
      <c r="KS20" s="74"/>
      <c r="KT20" s="74"/>
      <c r="KU20" s="74"/>
      <c r="KV20" s="74"/>
      <c r="KW20" s="74"/>
      <c r="KX20" s="74"/>
      <c r="KY20" s="74"/>
      <c r="KZ20" s="74"/>
      <c r="LA20" s="74"/>
      <c r="LB20" s="74"/>
      <c r="LC20" s="74"/>
      <c r="LD20" s="74"/>
      <c r="LE20" s="74"/>
      <c r="LF20" s="74"/>
      <c r="LG20" s="74"/>
      <c r="LH20" s="74"/>
      <c r="LI20" s="74"/>
      <c r="LJ20" s="74"/>
      <c r="LK20" s="74"/>
      <c r="LL20" s="74"/>
      <c r="LM20" s="74"/>
      <c r="LN20" s="74"/>
      <c r="LO20" s="74"/>
      <c r="LP20" s="74"/>
      <c r="LQ20" s="74"/>
      <c r="LR20" s="74"/>
      <c r="LS20" s="74"/>
      <c r="LT20" s="74"/>
      <c r="LU20" s="74"/>
      <c r="LV20" s="74"/>
      <c r="LW20" s="74"/>
      <c r="LX20" s="74"/>
      <c r="LY20" s="74"/>
      <c r="LZ20" s="74"/>
      <c r="MA20" s="74"/>
      <c r="MB20" s="74"/>
      <c r="MC20" s="74"/>
      <c r="MD20" s="74"/>
      <c r="ME20" s="74"/>
      <c r="MF20" s="74"/>
      <c r="MG20" s="74"/>
      <c r="MH20" s="74"/>
      <c r="MI20" s="74"/>
      <c r="MJ20" s="74"/>
      <c r="MK20" s="74"/>
      <c r="ML20" s="74"/>
      <c r="MM20" s="74"/>
      <c r="MN20" s="74"/>
      <c r="MO20" s="74"/>
      <c r="MP20" s="74"/>
      <c r="MQ20" s="74"/>
      <c r="MR20" s="74"/>
      <c r="MS20" s="74"/>
      <c r="MT20" s="74"/>
      <c r="MU20" s="74"/>
      <c r="MV20" s="74"/>
      <c r="MW20" s="74"/>
      <c r="MX20" s="74"/>
      <c r="MY20" s="74"/>
      <c r="MZ20" s="74"/>
      <c r="NA20" s="74"/>
      <c r="NB20" s="74"/>
      <c r="NC20" s="74"/>
      <c r="ND20" s="74"/>
      <c r="NE20" s="74"/>
      <c r="NF20" s="74"/>
      <c r="NG20" s="74"/>
      <c r="NH20" s="74"/>
      <c r="NI20" s="74"/>
      <c r="NJ20" s="74"/>
      <c r="NK20" s="74"/>
      <c r="NL20" s="74"/>
      <c r="NM20" s="74"/>
      <c r="NN20" s="74"/>
      <c r="NO20" s="74"/>
      <c r="NP20" s="74"/>
      <c r="NQ20" s="74"/>
      <c r="NR20" s="74"/>
      <c r="NS20" s="74"/>
      <c r="NT20" s="74"/>
      <c r="NU20" s="74"/>
      <c r="NV20" s="74"/>
      <c r="NW20" s="74"/>
      <c r="NX20" s="74"/>
      <c r="NY20" s="74"/>
      <c r="NZ20" s="74"/>
      <c r="OA20" s="74"/>
      <c r="OB20" s="74"/>
      <c r="OC20" s="74"/>
      <c r="OD20" s="74"/>
      <c r="OE20" s="74"/>
      <c r="OF20" s="74"/>
      <c r="OG20" s="74"/>
      <c r="OH20" s="74"/>
      <c r="OI20" s="74"/>
      <c r="OJ20" s="74"/>
      <c r="OK20" s="74"/>
      <c r="OL20" s="74"/>
      <c r="OM20" s="74"/>
      <c r="ON20" s="74"/>
      <c r="OO20" s="74"/>
      <c r="OP20" s="74"/>
      <c r="OQ20" s="74"/>
      <c r="OR20" s="74"/>
      <c r="OS20" s="74"/>
      <c r="OT20" s="74"/>
      <c r="OU20" s="74"/>
      <c r="OV20" s="74"/>
      <c r="OW20" s="74"/>
      <c r="OX20" s="74"/>
      <c r="OY20" s="74"/>
      <c r="OZ20" s="74"/>
      <c r="PA20" s="74"/>
      <c r="PB20" s="74"/>
      <c r="PC20" s="74"/>
      <c r="PD20" s="74"/>
      <c r="PE20" s="74"/>
      <c r="PF20" s="74"/>
      <c r="PG20" s="74"/>
      <c r="PH20" s="74"/>
      <c r="PI20" s="74"/>
      <c r="PJ20" s="74"/>
      <c r="PK20" s="74"/>
      <c r="PL20" s="74"/>
      <c r="PM20" s="74"/>
      <c r="PN20" s="74"/>
      <c r="PO20" s="74"/>
      <c r="PP20" s="74"/>
      <c r="PQ20" s="74"/>
      <c r="PR20" s="74"/>
      <c r="PS20" s="74"/>
      <c r="PT20" s="74"/>
      <c r="PU20" s="74"/>
      <c r="PV20" s="74"/>
      <c r="PW20" s="74"/>
      <c r="PX20" s="74"/>
      <c r="PY20" s="74"/>
      <c r="PZ20" s="74"/>
      <c r="QA20" s="74"/>
      <c r="QB20" s="74"/>
      <c r="QC20" s="74"/>
      <c r="QD20" s="74"/>
      <c r="QE20" s="74"/>
      <c r="QF20" s="74"/>
      <c r="QG20" s="74"/>
      <c r="QH20" s="74"/>
      <c r="QI20" s="74"/>
      <c r="QJ20" s="74"/>
      <c r="QK20" s="74"/>
      <c r="QL20" s="74"/>
      <c r="QM20" s="74"/>
      <c r="QN20" s="74"/>
      <c r="QO20" s="74"/>
      <c r="QP20" s="74"/>
      <c r="QQ20" s="74"/>
      <c r="QR20" s="74"/>
      <c r="QS20" s="74"/>
      <c r="QT20" s="74"/>
      <c r="QU20" s="74"/>
      <c r="QV20" s="74"/>
      <c r="QW20" s="74"/>
      <c r="QX20" s="74"/>
      <c r="QY20" s="74"/>
      <c r="QZ20" s="74"/>
      <c r="RA20" s="74"/>
      <c r="RB20" s="74"/>
      <c r="RC20" s="74"/>
      <c r="RD20" s="74"/>
      <c r="RE20" s="74"/>
      <c r="RF20" s="74"/>
      <c r="RG20" s="74"/>
      <c r="RH20" s="74"/>
      <c r="RI20" s="74"/>
      <c r="RJ20" s="74"/>
      <c r="RK20" s="74"/>
      <c r="RL20" s="74"/>
      <c r="RM20" s="74"/>
      <c r="RN20" s="74"/>
      <c r="RO20" s="74"/>
      <c r="RP20" s="74"/>
      <c r="RQ20" s="74"/>
      <c r="RR20" s="74"/>
      <c r="RS20" s="74"/>
      <c r="RT20" s="74"/>
      <c r="RU20" s="74"/>
      <c r="RV20" s="74"/>
      <c r="RW20" s="74"/>
      <c r="RX20" s="74"/>
      <c r="RY20" s="74"/>
      <c r="RZ20" s="74"/>
      <c r="SA20" s="74"/>
      <c r="SB20" s="74"/>
      <c r="SC20" s="74"/>
      <c r="SD20" s="74"/>
      <c r="SE20" s="74"/>
      <c r="SF20" s="74"/>
      <c r="SG20" s="74"/>
      <c r="SH20" s="74"/>
      <c r="SI20" s="74"/>
      <c r="SJ20" s="74"/>
      <c r="SK20" s="74"/>
      <c r="SL20" s="74"/>
      <c r="SM20" s="74"/>
      <c r="SN20" s="74"/>
      <c r="SO20" s="74"/>
      <c r="SP20" s="74"/>
      <c r="SQ20" s="74"/>
      <c r="SR20" s="74"/>
      <c r="SS20" s="74"/>
      <c r="ST20" s="74"/>
      <c r="SU20" s="74"/>
      <c r="SV20" s="74"/>
      <c r="SW20" s="74"/>
      <c r="SX20" s="74"/>
      <c r="SY20" s="74"/>
      <c r="SZ20" s="74"/>
      <c r="TA20" s="74"/>
      <c r="TB20" s="74"/>
      <c r="TC20" s="74"/>
      <c r="TD20" s="74"/>
      <c r="TE20" s="74"/>
      <c r="TF20" s="74"/>
      <c r="TG20" s="74"/>
      <c r="TH20" s="74"/>
      <c r="TI20" s="74"/>
      <c r="TJ20" s="74"/>
      <c r="TK20" s="74"/>
      <c r="TL20" s="74"/>
      <c r="TM20" s="74"/>
      <c r="TN20" s="74"/>
      <c r="TO20" s="74"/>
      <c r="TP20" s="74"/>
      <c r="TQ20" s="74"/>
      <c r="TR20" s="74"/>
      <c r="TS20" s="74"/>
      <c r="TT20" s="74"/>
      <c r="TU20" s="74"/>
      <c r="TV20" s="74"/>
      <c r="TW20" s="74"/>
      <c r="TX20" s="74"/>
      <c r="TY20" s="74"/>
      <c r="TZ20" s="74"/>
      <c r="UA20" s="74"/>
      <c r="UB20" s="74"/>
      <c r="UC20" s="74"/>
      <c r="UD20" s="74"/>
      <c r="UE20" s="74"/>
      <c r="UF20" s="74"/>
      <c r="UG20" s="74"/>
      <c r="UH20" s="74"/>
      <c r="UI20" s="74"/>
      <c r="UJ20" s="74"/>
      <c r="UK20" s="74"/>
      <c r="UL20" s="74"/>
      <c r="UM20" s="74"/>
      <c r="UN20" s="74"/>
      <c r="UO20" s="74"/>
      <c r="UP20" s="74"/>
      <c r="UQ20" s="74"/>
      <c r="UR20" s="74"/>
      <c r="US20" s="74"/>
      <c r="UT20" s="74"/>
      <c r="UU20" s="74"/>
      <c r="UV20" s="74"/>
      <c r="UW20" s="74"/>
      <c r="UX20" s="74"/>
      <c r="UY20" s="74"/>
      <c r="UZ20" s="74"/>
      <c r="VA20" s="74"/>
      <c r="VB20" s="74"/>
      <c r="VC20" s="74"/>
      <c r="VD20" s="74"/>
      <c r="VE20" s="74"/>
      <c r="VF20" s="74"/>
      <c r="VG20" s="74"/>
      <c r="VH20" s="74"/>
      <c r="VI20" s="74"/>
      <c r="VJ20" s="74"/>
      <c r="VK20" s="74"/>
      <c r="VL20" s="74"/>
      <c r="VM20" s="74"/>
      <c r="VN20" s="74"/>
      <c r="VO20" s="74"/>
      <c r="VP20" s="74"/>
      <c r="VQ20" s="74"/>
      <c r="VR20" s="74"/>
      <c r="VS20" s="74"/>
      <c r="VT20" s="74"/>
      <c r="VU20" s="74"/>
      <c r="VV20" s="74"/>
      <c r="VW20" s="74"/>
      <c r="VX20" s="74"/>
      <c r="VY20" s="74"/>
      <c r="VZ20" s="74"/>
      <c r="WA20" s="74"/>
      <c r="WB20" s="74"/>
      <c r="WC20" s="74"/>
      <c r="WD20" s="74"/>
      <c r="WE20" s="74"/>
      <c r="WF20" s="74"/>
      <c r="WG20" s="74"/>
      <c r="WH20" s="74"/>
      <c r="WI20" s="74"/>
      <c r="WJ20" s="74"/>
      <c r="WK20" s="74"/>
      <c r="WL20" s="74"/>
      <c r="WM20" s="74"/>
      <c r="WN20" s="74"/>
      <c r="WO20" s="74"/>
      <c r="WP20" s="74"/>
      <c r="WQ20" s="74"/>
      <c r="WR20" s="74"/>
      <c r="WS20" s="74"/>
      <c r="WT20" s="74"/>
      <c r="WU20" s="74"/>
      <c r="WV20" s="74"/>
      <c r="WW20" s="74"/>
      <c r="WX20" s="74"/>
      <c r="WY20" s="74"/>
      <c r="WZ20" s="74"/>
      <c r="XA20" s="74"/>
      <c r="XB20" s="74"/>
      <c r="XC20" s="74"/>
      <c r="XD20" s="74"/>
      <c r="XE20" s="74"/>
      <c r="XF20" s="74"/>
      <c r="XG20" s="74"/>
      <c r="XH20" s="74"/>
      <c r="XI20" s="74"/>
      <c r="XJ20" s="74"/>
      <c r="XK20" s="74"/>
      <c r="XL20" s="74"/>
      <c r="XM20" s="74"/>
      <c r="XN20" s="74"/>
      <c r="XO20" s="74"/>
      <c r="XP20" s="74"/>
      <c r="XQ20" s="74"/>
      <c r="XR20" s="74"/>
      <c r="XS20" s="74"/>
      <c r="XT20" s="74"/>
      <c r="XU20" s="74"/>
      <c r="XV20" s="74"/>
      <c r="XW20" s="74"/>
      <c r="XX20" s="74"/>
      <c r="XY20" s="74"/>
      <c r="XZ20" s="74"/>
      <c r="YA20" s="74"/>
      <c r="YB20" s="74"/>
      <c r="YC20" s="74"/>
      <c r="YD20" s="74"/>
      <c r="YE20" s="74"/>
      <c r="YF20" s="74"/>
      <c r="YG20" s="74"/>
      <c r="YH20" s="74"/>
      <c r="YI20" s="74"/>
      <c r="YJ20" s="74"/>
      <c r="YK20" s="74"/>
      <c r="YL20" s="74"/>
      <c r="YM20" s="74"/>
      <c r="YN20" s="74"/>
      <c r="YO20" s="74"/>
      <c r="YP20" s="74"/>
      <c r="YQ20" s="74"/>
      <c r="YR20" s="74"/>
      <c r="YS20" s="74"/>
      <c r="YT20" s="74"/>
      <c r="YU20" s="74"/>
      <c r="YV20" s="74"/>
      <c r="YW20" s="74"/>
      <c r="YX20" s="74"/>
      <c r="YY20" s="74"/>
      <c r="YZ20" s="74"/>
      <c r="ZA20" s="74"/>
      <c r="ZB20" s="74"/>
      <c r="ZC20" s="74"/>
      <c r="ZD20" s="74"/>
      <c r="ZE20" s="74"/>
      <c r="ZF20" s="74"/>
      <c r="ZG20" s="74"/>
      <c r="ZH20" s="74"/>
      <c r="ZI20" s="74"/>
      <c r="ZJ20" s="74"/>
      <c r="ZK20" s="74"/>
      <c r="ZL20" s="74"/>
      <c r="ZM20" s="74"/>
      <c r="ZN20" s="74"/>
      <c r="ZO20" s="74"/>
      <c r="ZP20" s="74"/>
      <c r="ZQ20" s="74"/>
      <c r="ZR20" s="74"/>
      <c r="ZS20" s="74"/>
      <c r="ZT20" s="74"/>
      <c r="ZU20" s="74"/>
      <c r="ZV20" s="74"/>
      <c r="ZW20" s="74"/>
      <c r="ZX20" s="74"/>
      <c r="ZY20" s="74"/>
      <c r="ZZ20" s="74"/>
      <c r="AAA20" s="74"/>
      <c r="AAB20" s="74"/>
      <c r="AAC20" s="74"/>
      <c r="AAD20" s="74"/>
      <c r="AAE20" s="74"/>
      <c r="AAF20" s="74"/>
      <c r="AAG20" s="74"/>
      <c r="AAH20" s="74"/>
      <c r="AAI20" s="74"/>
      <c r="AAJ20" s="74"/>
      <c r="AAK20" s="74"/>
      <c r="AAL20" s="74"/>
      <c r="AAM20" s="74"/>
      <c r="AAN20" s="74"/>
      <c r="AAO20" s="74"/>
      <c r="AAP20" s="74"/>
      <c r="AAQ20" s="74"/>
      <c r="AAR20" s="74"/>
      <c r="AAS20" s="74"/>
      <c r="AAT20" s="74"/>
      <c r="AAU20" s="74"/>
      <c r="AAV20" s="74"/>
      <c r="AAW20" s="74"/>
      <c r="AAX20" s="74"/>
      <c r="AAY20" s="74"/>
      <c r="AAZ20" s="74"/>
      <c r="ABA20" s="74"/>
      <c r="ABB20" s="74"/>
      <c r="ABC20" s="74"/>
      <c r="ABD20" s="74"/>
      <c r="ABE20" s="74"/>
      <c r="ABF20" s="74"/>
      <c r="ABG20" s="74"/>
      <c r="ABH20" s="74"/>
      <c r="ABI20" s="74"/>
      <c r="ABJ20" s="74"/>
      <c r="ABK20" s="74"/>
      <c r="ABL20" s="74"/>
      <c r="ABM20" s="74"/>
      <c r="ABN20" s="74"/>
      <c r="ABO20" s="74"/>
      <c r="ABP20" s="74"/>
      <c r="ABQ20" s="74"/>
      <c r="ABR20" s="74"/>
      <c r="ABS20" s="74"/>
      <c r="ABT20" s="74"/>
      <c r="ABU20" s="74"/>
      <c r="ABV20" s="74"/>
      <c r="ABW20" s="74"/>
      <c r="ABX20" s="74"/>
      <c r="ABY20" s="74"/>
      <c r="ABZ20" s="74"/>
      <c r="ACA20" s="74"/>
      <c r="ACB20" s="74"/>
      <c r="ACC20" s="74"/>
      <c r="ACD20" s="74"/>
      <c r="ACE20" s="74"/>
      <c r="ACF20" s="74"/>
      <c r="ACG20" s="74"/>
      <c r="ACH20" s="74"/>
      <c r="ACI20" s="74"/>
      <c r="ACJ20" s="74"/>
      <c r="ACK20" s="74"/>
      <c r="ACL20" s="74"/>
      <c r="ACM20" s="74"/>
      <c r="ACN20" s="74"/>
      <c r="ACO20" s="74"/>
      <c r="ACP20" s="74"/>
      <c r="ACQ20" s="74"/>
      <c r="ACR20" s="74"/>
      <c r="ACS20" s="74"/>
      <c r="ACT20" s="74"/>
      <c r="ACU20" s="74"/>
      <c r="ACV20" s="74"/>
      <c r="ACW20" s="74"/>
      <c r="ACX20" s="74"/>
      <c r="ACY20" s="74"/>
      <c r="ACZ20" s="74"/>
      <c r="ADA20" s="74"/>
      <c r="ADB20" s="74"/>
      <c r="ADC20" s="74"/>
      <c r="ADD20" s="74"/>
      <c r="ADE20" s="74"/>
      <c r="ADF20" s="74"/>
      <c r="ADG20" s="74"/>
      <c r="ADH20" s="74"/>
      <c r="ADI20" s="74"/>
      <c r="ADJ20" s="74"/>
      <c r="ADK20" s="74"/>
      <c r="ADL20" s="74"/>
      <c r="ADM20" s="74"/>
      <c r="ADN20" s="74"/>
      <c r="ADO20" s="74"/>
      <c r="ADP20" s="74"/>
      <c r="ADQ20" s="74"/>
      <c r="ADR20" s="74"/>
      <c r="ADS20" s="74"/>
      <c r="ADT20" s="74"/>
      <c r="ADU20" s="74"/>
      <c r="ADV20" s="74"/>
      <c r="ADW20" s="74"/>
      <c r="ADX20" s="74"/>
      <c r="ADY20" s="74"/>
      <c r="ADZ20" s="74"/>
      <c r="AEA20" s="74"/>
      <c r="AEB20" s="74"/>
      <c r="AEC20" s="74"/>
      <c r="AED20" s="74"/>
      <c r="AEE20" s="74"/>
      <c r="AEF20" s="74"/>
      <c r="AEG20" s="74"/>
      <c r="AEH20" s="74"/>
      <c r="AEI20" s="74"/>
      <c r="AEJ20" s="74"/>
      <c r="AEK20" s="74"/>
      <c r="AEL20" s="74"/>
      <c r="AEM20" s="74"/>
      <c r="AEN20" s="74"/>
      <c r="AEO20" s="74"/>
      <c r="AEP20" s="74"/>
      <c r="AEQ20" s="74"/>
      <c r="AER20" s="74"/>
      <c r="AES20" s="74"/>
      <c r="AET20" s="74"/>
      <c r="AEU20" s="74"/>
      <c r="AEV20" s="74"/>
      <c r="AEW20" s="74"/>
      <c r="AEX20" s="74"/>
      <c r="AEY20" s="74"/>
      <c r="AEZ20" s="74"/>
      <c r="AFA20" s="74"/>
      <c r="AFB20" s="74"/>
      <c r="AFC20" s="74"/>
      <c r="AFD20" s="74"/>
      <c r="AFE20" s="74"/>
      <c r="AFF20" s="74"/>
      <c r="AFG20" s="74"/>
      <c r="AFH20" s="74"/>
      <c r="AFI20" s="74"/>
      <c r="AFJ20" s="74"/>
      <c r="AFK20" s="74"/>
      <c r="AFL20" s="74"/>
      <c r="AFM20" s="74"/>
      <c r="AFN20" s="74"/>
      <c r="AFO20" s="74"/>
      <c r="AFP20" s="74"/>
      <c r="AFQ20" s="74"/>
      <c r="AFR20" s="74"/>
      <c r="AFS20" s="74"/>
      <c r="AFT20" s="74"/>
      <c r="AFU20" s="74"/>
      <c r="AFV20" s="74"/>
      <c r="AFW20" s="74"/>
      <c r="AFX20" s="74"/>
      <c r="AFY20" s="74"/>
      <c r="AFZ20" s="74"/>
      <c r="AGA20" s="74"/>
      <c r="AGB20" s="74"/>
      <c r="AGC20" s="74"/>
      <c r="AGD20" s="74"/>
      <c r="AGE20" s="74"/>
      <c r="AGF20" s="74"/>
      <c r="AGG20" s="74"/>
      <c r="AGH20" s="74"/>
      <c r="AGI20" s="74"/>
      <c r="AGJ20" s="74"/>
      <c r="AGK20" s="74"/>
      <c r="AGL20" s="74"/>
      <c r="AGM20" s="74"/>
      <c r="AGN20" s="74"/>
      <c r="AGO20" s="74"/>
      <c r="AGP20" s="74"/>
      <c r="AGQ20" s="74"/>
      <c r="AGR20" s="74"/>
      <c r="AGS20" s="74"/>
      <c r="AGT20" s="74"/>
      <c r="AGU20" s="74"/>
      <c r="AGV20" s="74"/>
      <c r="AGW20" s="74"/>
      <c r="AGX20" s="74"/>
      <c r="AGY20" s="74"/>
      <c r="AGZ20" s="74"/>
      <c r="AHA20" s="74"/>
      <c r="AHB20" s="74"/>
      <c r="AHC20" s="74"/>
      <c r="AHD20" s="74"/>
      <c r="AHE20" s="74"/>
      <c r="AHF20" s="74"/>
      <c r="AHG20" s="74"/>
      <c r="AHH20" s="74"/>
      <c r="AHI20" s="74"/>
      <c r="AHJ20" s="74"/>
      <c r="AHK20" s="74"/>
      <c r="AHL20" s="74"/>
      <c r="AHM20" s="74"/>
      <c r="AHN20" s="74"/>
      <c r="AHO20" s="74"/>
      <c r="AHP20" s="74"/>
      <c r="AHQ20" s="74"/>
      <c r="AHR20" s="74"/>
      <c r="AHS20" s="74"/>
      <c r="AHT20" s="74"/>
      <c r="AHU20" s="74"/>
      <c r="AHV20" s="74"/>
      <c r="AHW20" s="74"/>
      <c r="AHX20" s="74"/>
      <c r="AHY20" s="74"/>
      <c r="AHZ20" s="74"/>
      <c r="AIA20" s="74"/>
      <c r="AIB20" s="74"/>
      <c r="AIC20" s="74"/>
      <c r="AID20" s="74"/>
      <c r="AIE20" s="74"/>
      <c r="AIF20" s="74"/>
      <c r="AIG20" s="74"/>
      <c r="AIH20" s="74"/>
      <c r="AII20" s="74"/>
      <c r="AIJ20" s="74"/>
      <c r="AIK20" s="74"/>
      <c r="AIL20" s="74"/>
      <c r="AIM20" s="74"/>
      <c r="AIN20" s="74"/>
      <c r="AIO20" s="74"/>
      <c r="AIP20" s="74"/>
      <c r="AIQ20" s="74"/>
      <c r="AIR20" s="74"/>
      <c r="AIS20" s="74"/>
      <c r="AIT20" s="74"/>
      <c r="AIU20" s="74"/>
      <c r="AIV20" s="74"/>
      <c r="AIW20" s="74"/>
      <c r="AIX20" s="74"/>
      <c r="AIY20" s="74"/>
      <c r="AIZ20" s="74"/>
      <c r="AJA20" s="74"/>
      <c r="AJB20" s="74"/>
      <c r="AJC20" s="74"/>
      <c r="AJD20" s="74"/>
      <c r="AJE20" s="74"/>
      <c r="AJF20" s="74"/>
      <c r="AJG20" s="74"/>
      <c r="AJH20" s="74"/>
      <c r="AJI20" s="74"/>
      <c r="AJJ20" s="74"/>
      <c r="AJK20" s="74"/>
      <c r="AJL20" s="74"/>
      <c r="AJM20" s="74"/>
      <c r="AJN20" s="74"/>
      <c r="AJO20" s="74"/>
      <c r="AJP20" s="74"/>
      <c r="AJQ20" s="74"/>
      <c r="AJR20" s="74"/>
      <c r="AJS20" s="74"/>
      <c r="AJT20" s="74"/>
      <c r="AJU20" s="74"/>
      <c r="AJV20" s="74"/>
      <c r="AJW20" s="74"/>
      <c r="AJX20" s="74"/>
      <c r="AJY20" s="74"/>
      <c r="AJZ20" s="74"/>
      <c r="AKA20" s="74"/>
      <c r="AKB20" s="74"/>
      <c r="AKC20" s="74"/>
      <c r="AKD20" s="74"/>
      <c r="AKE20" s="74"/>
      <c r="AKF20" s="74"/>
      <c r="AKG20" s="74"/>
      <c r="AKH20" s="74"/>
      <c r="AKI20" s="74"/>
      <c r="AKJ20" s="74"/>
      <c r="AKK20" s="74"/>
      <c r="AKL20" s="74"/>
      <c r="AKM20" s="74"/>
      <c r="AKN20" s="74"/>
      <c r="AKO20" s="74"/>
      <c r="AKP20" s="74"/>
      <c r="AKQ20" s="74"/>
      <c r="AKR20" s="74"/>
      <c r="AKS20" s="74"/>
      <c r="AKT20" s="74"/>
      <c r="AKU20" s="74"/>
      <c r="AKV20" s="74"/>
      <c r="AKW20" s="74"/>
      <c r="AKX20" s="74"/>
      <c r="AKY20" s="74"/>
      <c r="AKZ20" s="74"/>
      <c r="ALA20" s="74"/>
      <c r="ALB20" s="74"/>
      <c r="ALC20" s="74"/>
      <c r="ALD20" s="74"/>
      <c r="ALE20" s="74"/>
      <c r="ALF20" s="74"/>
      <c r="ALG20" s="74"/>
      <c r="ALH20" s="74"/>
      <c r="ALI20" s="74"/>
      <c r="ALJ20" s="74"/>
      <c r="ALK20" s="74"/>
      <c r="ALL20" s="74"/>
      <c r="ALM20" s="74"/>
      <c r="ALN20" s="74"/>
      <c r="ALO20" s="74"/>
      <c r="ALP20" s="74"/>
      <c r="ALQ20" s="74"/>
      <c r="ALR20" s="74"/>
      <c r="ALS20" s="74"/>
      <c r="ALT20" s="74"/>
      <c r="ALU20" s="74"/>
      <c r="ALV20" s="74"/>
      <c r="ALW20" s="74"/>
      <c r="ALX20" s="74"/>
      <c r="ALY20" s="74"/>
      <c r="ALZ20" s="74"/>
      <c r="AMA20" s="74"/>
      <c r="AMB20" s="74"/>
      <c r="AMC20" s="74"/>
      <c r="AMD20" s="74"/>
      <c r="AME20" s="74"/>
      <c r="AMF20" s="74"/>
      <c r="AMG20" s="74"/>
      <c r="AMH20" s="74"/>
      <c r="AMI20" s="74"/>
      <c r="AMJ20" s="74"/>
    </row>
    <row r="21" customFormat="false" ht="14.25" hidden="false" customHeight="true" outlineLevel="0" collapsed="false">
      <c r="A21" s="58" t="n">
        <v>111</v>
      </c>
      <c r="B21" s="61" t="s">
        <v>53</v>
      </c>
      <c r="C21" s="63" t="n">
        <f aca="false">C22+C23+C25+C26+C27+C29+C30+C31+C24+C28</f>
        <v>13801064.07</v>
      </c>
      <c r="D21" s="63" t="n">
        <f aca="false">D22+D23+D25+D26+D27+D29+D30+D31+D24+D28</f>
        <v>14358016.27</v>
      </c>
      <c r="E21" s="63" t="n">
        <f aca="false">E22+E23+E25+E26+E27+E29+E30+E31+E24+E28</f>
        <v>556952.2</v>
      </c>
      <c r="G21" s="44"/>
    </row>
    <row r="22" customFormat="false" ht="25.5" hidden="false" customHeight="true" outlineLevel="0" collapsed="false">
      <c r="A22" s="64"/>
      <c r="B22" s="69" t="s">
        <v>54</v>
      </c>
      <c r="C22" s="67" t="n">
        <v>4200000</v>
      </c>
      <c r="D22" s="67" t="n">
        <v>4800000</v>
      </c>
      <c r="E22" s="67" t="n">
        <f aca="false">D22-C22</f>
        <v>600000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  <c r="IK22" s="68"/>
      <c r="IL22" s="68"/>
      <c r="IM22" s="68"/>
      <c r="IN22" s="68"/>
      <c r="IO22" s="68"/>
      <c r="IP22" s="68"/>
      <c r="IQ22" s="68"/>
      <c r="IR22" s="68"/>
      <c r="IS22" s="68"/>
      <c r="IT22" s="68"/>
      <c r="IU22" s="68"/>
      <c r="IV22" s="68"/>
      <c r="IW22" s="68"/>
      <c r="IX22" s="68"/>
      <c r="IY22" s="68"/>
      <c r="IZ22" s="68"/>
      <c r="JA22" s="68"/>
      <c r="JB22" s="68"/>
      <c r="JC22" s="68"/>
      <c r="JD22" s="68"/>
      <c r="JE22" s="68"/>
      <c r="JF22" s="68"/>
      <c r="JG22" s="68"/>
      <c r="JH22" s="68"/>
      <c r="JI22" s="68"/>
      <c r="JJ22" s="68"/>
      <c r="JK22" s="68"/>
      <c r="JL22" s="68"/>
      <c r="JM22" s="68"/>
      <c r="JN22" s="68"/>
      <c r="JO22" s="68"/>
      <c r="JP22" s="68"/>
      <c r="JQ22" s="68"/>
      <c r="JR22" s="68"/>
      <c r="JS22" s="68"/>
      <c r="JT22" s="68"/>
      <c r="JU22" s="68"/>
      <c r="JV22" s="68"/>
      <c r="JW22" s="68"/>
      <c r="JX22" s="68"/>
      <c r="JY22" s="68"/>
      <c r="JZ22" s="68"/>
      <c r="KA22" s="68"/>
      <c r="KB22" s="68"/>
      <c r="KC22" s="68"/>
      <c r="KD22" s="68"/>
      <c r="KE22" s="68"/>
      <c r="KF22" s="68"/>
      <c r="KG22" s="68"/>
      <c r="KH22" s="68"/>
      <c r="KI22" s="68"/>
      <c r="KJ22" s="68"/>
      <c r="KK22" s="68"/>
      <c r="KL22" s="68"/>
      <c r="KM22" s="68"/>
      <c r="KN22" s="68"/>
      <c r="KO22" s="68"/>
      <c r="KP22" s="68"/>
      <c r="KQ22" s="68"/>
      <c r="KR22" s="68"/>
      <c r="KS22" s="68"/>
      <c r="KT22" s="68"/>
      <c r="KU22" s="68"/>
      <c r="KV22" s="68"/>
      <c r="KW22" s="68"/>
      <c r="KX22" s="68"/>
      <c r="KY22" s="68"/>
      <c r="KZ22" s="68"/>
      <c r="LA22" s="68"/>
      <c r="LB22" s="68"/>
      <c r="LC22" s="68"/>
      <c r="LD22" s="68"/>
      <c r="LE22" s="68"/>
      <c r="LF22" s="68"/>
      <c r="LG22" s="68"/>
      <c r="LH22" s="68"/>
      <c r="LI22" s="68"/>
      <c r="LJ22" s="68"/>
      <c r="LK22" s="68"/>
      <c r="LL22" s="68"/>
      <c r="LM22" s="68"/>
      <c r="LN22" s="68"/>
      <c r="LO22" s="68"/>
      <c r="LP22" s="68"/>
      <c r="LQ22" s="68"/>
      <c r="LR22" s="68"/>
      <c r="LS22" s="68"/>
      <c r="LT22" s="68"/>
      <c r="LU22" s="68"/>
      <c r="LV22" s="68"/>
      <c r="LW22" s="68"/>
      <c r="LX22" s="68"/>
      <c r="LY22" s="68"/>
      <c r="LZ22" s="68"/>
      <c r="MA22" s="68"/>
      <c r="MB22" s="68"/>
      <c r="MC22" s="68"/>
      <c r="MD22" s="68"/>
      <c r="ME22" s="68"/>
      <c r="MF22" s="68"/>
      <c r="MG22" s="68"/>
      <c r="MH22" s="68"/>
      <c r="MI22" s="68"/>
      <c r="MJ22" s="68"/>
      <c r="MK22" s="68"/>
      <c r="ML22" s="68"/>
      <c r="MM22" s="68"/>
      <c r="MN22" s="68"/>
      <c r="MO22" s="68"/>
      <c r="MP22" s="68"/>
      <c r="MQ22" s="68"/>
      <c r="MR22" s="68"/>
      <c r="MS22" s="68"/>
      <c r="MT22" s="68"/>
      <c r="MU22" s="68"/>
      <c r="MV22" s="68"/>
      <c r="MW22" s="68"/>
      <c r="MX22" s="68"/>
      <c r="MY22" s="68"/>
      <c r="MZ22" s="68"/>
      <c r="NA22" s="68"/>
      <c r="NB22" s="68"/>
      <c r="NC22" s="68"/>
      <c r="ND22" s="68"/>
      <c r="NE22" s="68"/>
      <c r="NF22" s="68"/>
      <c r="NG22" s="68"/>
      <c r="NH22" s="68"/>
      <c r="NI22" s="68"/>
      <c r="NJ22" s="68"/>
      <c r="NK22" s="68"/>
      <c r="NL22" s="68"/>
      <c r="NM22" s="68"/>
      <c r="NN22" s="68"/>
      <c r="NO22" s="68"/>
      <c r="NP22" s="68"/>
      <c r="NQ22" s="68"/>
      <c r="NR22" s="68"/>
      <c r="NS22" s="68"/>
      <c r="NT22" s="68"/>
      <c r="NU22" s="68"/>
      <c r="NV22" s="68"/>
      <c r="NW22" s="68"/>
      <c r="NX22" s="68"/>
      <c r="NY22" s="68"/>
      <c r="NZ22" s="68"/>
      <c r="OA22" s="68"/>
      <c r="OB22" s="68"/>
      <c r="OC22" s="68"/>
      <c r="OD22" s="68"/>
      <c r="OE22" s="68"/>
      <c r="OF22" s="68"/>
      <c r="OG22" s="68"/>
      <c r="OH22" s="68"/>
      <c r="OI22" s="68"/>
      <c r="OJ22" s="68"/>
      <c r="OK22" s="68"/>
      <c r="OL22" s="68"/>
      <c r="OM22" s="68"/>
      <c r="ON22" s="68"/>
      <c r="OO22" s="68"/>
      <c r="OP22" s="68"/>
      <c r="OQ22" s="68"/>
      <c r="OR22" s="68"/>
      <c r="OS22" s="68"/>
      <c r="OT22" s="68"/>
      <c r="OU22" s="68"/>
      <c r="OV22" s="68"/>
      <c r="OW22" s="68"/>
      <c r="OX22" s="68"/>
      <c r="OY22" s="68"/>
      <c r="OZ22" s="68"/>
      <c r="PA22" s="68"/>
      <c r="PB22" s="68"/>
      <c r="PC22" s="68"/>
      <c r="PD22" s="68"/>
      <c r="PE22" s="68"/>
      <c r="PF22" s="68"/>
      <c r="PG22" s="68"/>
      <c r="PH22" s="68"/>
      <c r="PI22" s="68"/>
      <c r="PJ22" s="68"/>
      <c r="PK22" s="68"/>
      <c r="PL22" s="68"/>
      <c r="PM22" s="68"/>
      <c r="PN22" s="68"/>
      <c r="PO22" s="68"/>
      <c r="PP22" s="68"/>
      <c r="PQ22" s="68"/>
      <c r="PR22" s="68"/>
      <c r="PS22" s="68"/>
      <c r="PT22" s="68"/>
      <c r="PU22" s="68"/>
      <c r="PV22" s="68"/>
      <c r="PW22" s="68"/>
      <c r="PX22" s="68"/>
      <c r="PY22" s="68"/>
      <c r="PZ22" s="68"/>
      <c r="QA22" s="68"/>
      <c r="QB22" s="68"/>
      <c r="QC22" s="68"/>
      <c r="QD22" s="68"/>
      <c r="QE22" s="68"/>
      <c r="QF22" s="68"/>
      <c r="QG22" s="68"/>
      <c r="QH22" s="68"/>
      <c r="QI22" s="68"/>
      <c r="QJ22" s="68"/>
      <c r="QK22" s="68"/>
      <c r="QL22" s="68"/>
      <c r="QM22" s="68"/>
      <c r="QN22" s="68"/>
      <c r="QO22" s="68"/>
      <c r="QP22" s="68"/>
      <c r="QQ22" s="68"/>
      <c r="QR22" s="68"/>
      <c r="QS22" s="68"/>
      <c r="QT22" s="68"/>
      <c r="QU22" s="68"/>
      <c r="QV22" s="68"/>
      <c r="QW22" s="68"/>
      <c r="QX22" s="68"/>
      <c r="QY22" s="68"/>
      <c r="QZ22" s="68"/>
      <c r="RA22" s="68"/>
      <c r="RB22" s="68"/>
      <c r="RC22" s="68"/>
      <c r="RD22" s="68"/>
      <c r="RE22" s="68"/>
      <c r="RF22" s="68"/>
      <c r="RG22" s="68"/>
      <c r="RH22" s="68"/>
      <c r="RI22" s="68"/>
      <c r="RJ22" s="68"/>
      <c r="RK22" s="68"/>
      <c r="RL22" s="68"/>
      <c r="RM22" s="68"/>
      <c r="RN22" s="68"/>
      <c r="RO22" s="68"/>
      <c r="RP22" s="68"/>
      <c r="RQ22" s="68"/>
      <c r="RR22" s="68"/>
      <c r="RS22" s="68"/>
      <c r="RT22" s="68"/>
      <c r="RU22" s="68"/>
      <c r="RV22" s="68"/>
      <c r="RW22" s="68"/>
      <c r="RX22" s="68"/>
      <c r="RY22" s="68"/>
      <c r="RZ22" s="68"/>
      <c r="SA22" s="68"/>
      <c r="SB22" s="68"/>
      <c r="SC22" s="68"/>
      <c r="SD22" s="68"/>
      <c r="SE22" s="68"/>
      <c r="SF22" s="68"/>
      <c r="SG22" s="68"/>
      <c r="SH22" s="68"/>
      <c r="SI22" s="68"/>
      <c r="SJ22" s="68"/>
      <c r="SK22" s="68"/>
      <c r="SL22" s="68"/>
      <c r="SM22" s="68"/>
      <c r="SN22" s="68"/>
      <c r="SO22" s="68"/>
      <c r="SP22" s="68"/>
      <c r="SQ22" s="68"/>
      <c r="SR22" s="68"/>
      <c r="SS22" s="68"/>
      <c r="ST22" s="68"/>
      <c r="SU22" s="68"/>
      <c r="SV22" s="68"/>
      <c r="SW22" s="68"/>
      <c r="SX22" s="68"/>
      <c r="SY22" s="68"/>
      <c r="SZ22" s="68"/>
      <c r="TA22" s="68"/>
      <c r="TB22" s="68"/>
      <c r="TC22" s="68"/>
      <c r="TD22" s="68"/>
      <c r="TE22" s="68"/>
      <c r="TF22" s="68"/>
      <c r="TG22" s="68"/>
      <c r="TH22" s="68"/>
      <c r="TI22" s="68"/>
      <c r="TJ22" s="68"/>
      <c r="TK22" s="68"/>
      <c r="TL22" s="68"/>
      <c r="TM22" s="68"/>
      <c r="TN22" s="68"/>
      <c r="TO22" s="68"/>
      <c r="TP22" s="68"/>
      <c r="TQ22" s="68"/>
      <c r="TR22" s="68"/>
      <c r="TS22" s="68"/>
      <c r="TT22" s="68"/>
      <c r="TU22" s="68"/>
      <c r="TV22" s="68"/>
      <c r="TW22" s="68"/>
      <c r="TX22" s="68"/>
      <c r="TY22" s="68"/>
      <c r="TZ22" s="68"/>
      <c r="UA22" s="68"/>
      <c r="UB22" s="68"/>
      <c r="UC22" s="68"/>
      <c r="UD22" s="68"/>
      <c r="UE22" s="68"/>
      <c r="UF22" s="68"/>
      <c r="UG22" s="68"/>
      <c r="UH22" s="68"/>
      <c r="UI22" s="68"/>
      <c r="UJ22" s="68"/>
      <c r="UK22" s="68"/>
      <c r="UL22" s="68"/>
      <c r="UM22" s="68"/>
      <c r="UN22" s="68"/>
      <c r="UO22" s="68"/>
      <c r="UP22" s="68"/>
      <c r="UQ22" s="68"/>
      <c r="UR22" s="68"/>
      <c r="US22" s="68"/>
      <c r="UT22" s="68"/>
      <c r="UU22" s="68"/>
      <c r="UV22" s="68"/>
      <c r="UW22" s="68"/>
      <c r="UX22" s="68"/>
      <c r="UY22" s="68"/>
      <c r="UZ22" s="68"/>
      <c r="VA22" s="68"/>
      <c r="VB22" s="68"/>
      <c r="VC22" s="68"/>
      <c r="VD22" s="68"/>
      <c r="VE22" s="68"/>
      <c r="VF22" s="68"/>
      <c r="VG22" s="68"/>
      <c r="VH22" s="68"/>
      <c r="VI22" s="68"/>
      <c r="VJ22" s="68"/>
      <c r="VK22" s="68"/>
      <c r="VL22" s="68"/>
      <c r="VM22" s="68"/>
      <c r="VN22" s="68"/>
      <c r="VO22" s="68"/>
      <c r="VP22" s="68"/>
      <c r="VQ22" s="68"/>
      <c r="VR22" s="68"/>
      <c r="VS22" s="68"/>
      <c r="VT22" s="68"/>
      <c r="VU22" s="68"/>
      <c r="VV22" s="68"/>
      <c r="VW22" s="68"/>
      <c r="VX22" s="68"/>
      <c r="VY22" s="68"/>
      <c r="VZ22" s="68"/>
      <c r="WA22" s="68"/>
      <c r="WB22" s="68"/>
      <c r="WC22" s="68"/>
      <c r="WD22" s="68"/>
      <c r="WE22" s="68"/>
      <c r="WF22" s="68"/>
      <c r="WG22" s="68"/>
      <c r="WH22" s="68"/>
      <c r="WI22" s="68"/>
      <c r="WJ22" s="68"/>
      <c r="WK22" s="68"/>
      <c r="WL22" s="68"/>
      <c r="WM22" s="68"/>
      <c r="WN22" s="68"/>
      <c r="WO22" s="68"/>
      <c r="WP22" s="68"/>
      <c r="WQ22" s="68"/>
      <c r="WR22" s="68"/>
      <c r="WS22" s="68"/>
      <c r="WT22" s="68"/>
      <c r="WU22" s="68"/>
      <c r="WV22" s="68"/>
      <c r="WW22" s="68"/>
      <c r="WX22" s="68"/>
      <c r="WY22" s="68"/>
      <c r="WZ22" s="68"/>
      <c r="XA22" s="68"/>
      <c r="XB22" s="68"/>
      <c r="XC22" s="68"/>
      <c r="XD22" s="68"/>
      <c r="XE22" s="68"/>
      <c r="XF22" s="68"/>
      <c r="XG22" s="68"/>
      <c r="XH22" s="68"/>
      <c r="XI22" s="68"/>
      <c r="XJ22" s="68"/>
      <c r="XK22" s="68"/>
      <c r="XL22" s="68"/>
      <c r="XM22" s="68"/>
      <c r="XN22" s="68"/>
      <c r="XO22" s="68"/>
      <c r="XP22" s="68"/>
      <c r="XQ22" s="68"/>
      <c r="XR22" s="68"/>
      <c r="XS22" s="68"/>
      <c r="XT22" s="68"/>
      <c r="XU22" s="68"/>
      <c r="XV22" s="68"/>
      <c r="XW22" s="68"/>
      <c r="XX22" s="68"/>
      <c r="XY22" s="68"/>
      <c r="XZ22" s="68"/>
      <c r="YA22" s="68"/>
      <c r="YB22" s="68"/>
      <c r="YC22" s="68"/>
      <c r="YD22" s="68"/>
      <c r="YE22" s="68"/>
      <c r="YF22" s="68"/>
      <c r="YG22" s="68"/>
      <c r="YH22" s="68"/>
      <c r="YI22" s="68"/>
      <c r="YJ22" s="68"/>
      <c r="YK22" s="68"/>
      <c r="YL22" s="68"/>
      <c r="YM22" s="68"/>
      <c r="YN22" s="68"/>
      <c r="YO22" s="68"/>
      <c r="YP22" s="68"/>
      <c r="YQ22" s="68"/>
      <c r="YR22" s="68"/>
      <c r="YS22" s="68"/>
      <c r="YT22" s="68"/>
      <c r="YU22" s="68"/>
      <c r="YV22" s="68"/>
      <c r="YW22" s="68"/>
      <c r="YX22" s="68"/>
      <c r="YY22" s="68"/>
      <c r="YZ22" s="68"/>
      <c r="ZA22" s="68"/>
      <c r="ZB22" s="68"/>
      <c r="ZC22" s="68"/>
      <c r="ZD22" s="68"/>
      <c r="ZE22" s="68"/>
      <c r="ZF22" s="68"/>
      <c r="ZG22" s="68"/>
      <c r="ZH22" s="68"/>
      <c r="ZI22" s="68"/>
      <c r="ZJ22" s="68"/>
      <c r="ZK22" s="68"/>
      <c r="ZL22" s="68"/>
      <c r="ZM22" s="68"/>
      <c r="ZN22" s="68"/>
      <c r="ZO22" s="68"/>
      <c r="ZP22" s="68"/>
      <c r="ZQ22" s="68"/>
      <c r="ZR22" s="68"/>
      <c r="ZS22" s="68"/>
      <c r="ZT22" s="68"/>
      <c r="ZU22" s="68"/>
      <c r="ZV22" s="68"/>
      <c r="ZW22" s="68"/>
      <c r="ZX22" s="68"/>
      <c r="ZY22" s="68"/>
      <c r="ZZ22" s="68"/>
      <c r="AAA22" s="68"/>
      <c r="AAB22" s="68"/>
      <c r="AAC22" s="68"/>
      <c r="AAD22" s="68"/>
      <c r="AAE22" s="68"/>
      <c r="AAF22" s="68"/>
      <c r="AAG22" s="68"/>
      <c r="AAH22" s="68"/>
      <c r="AAI22" s="68"/>
      <c r="AAJ22" s="68"/>
      <c r="AAK22" s="68"/>
      <c r="AAL22" s="68"/>
      <c r="AAM22" s="68"/>
      <c r="AAN22" s="68"/>
      <c r="AAO22" s="68"/>
      <c r="AAP22" s="68"/>
      <c r="AAQ22" s="68"/>
      <c r="AAR22" s="68"/>
      <c r="AAS22" s="68"/>
      <c r="AAT22" s="68"/>
      <c r="AAU22" s="68"/>
      <c r="AAV22" s="68"/>
      <c r="AAW22" s="68"/>
      <c r="AAX22" s="68"/>
      <c r="AAY22" s="68"/>
      <c r="AAZ22" s="68"/>
      <c r="ABA22" s="68"/>
      <c r="ABB22" s="68"/>
      <c r="ABC22" s="68"/>
      <c r="ABD22" s="68"/>
      <c r="ABE22" s="68"/>
      <c r="ABF22" s="68"/>
      <c r="ABG22" s="68"/>
      <c r="ABH22" s="68"/>
      <c r="ABI22" s="68"/>
      <c r="ABJ22" s="68"/>
      <c r="ABK22" s="68"/>
      <c r="ABL22" s="68"/>
      <c r="ABM22" s="68"/>
      <c r="ABN22" s="68"/>
      <c r="ABO22" s="68"/>
      <c r="ABP22" s="68"/>
      <c r="ABQ22" s="68"/>
      <c r="ABR22" s="68"/>
      <c r="ABS22" s="68"/>
      <c r="ABT22" s="68"/>
      <c r="ABU22" s="68"/>
      <c r="ABV22" s="68"/>
      <c r="ABW22" s="68"/>
      <c r="ABX22" s="68"/>
      <c r="ABY22" s="68"/>
      <c r="ABZ22" s="68"/>
      <c r="ACA22" s="68"/>
      <c r="ACB22" s="68"/>
      <c r="ACC22" s="68"/>
      <c r="ACD22" s="68"/>
      <c r="ACE22" s="68"/>
      <c r="ACF22" s="68"/>
      <c r="ACG22" s="68"/>
      <c r="ACH22" s="68"/>
      <c r="ACI22" s="68"/>
      <c r="ACJ22" s="68"/>
      <c r="ACK22" s="68"/>
      <c r="ACL22" s="68"/>
      <c r="ACM22" s="68"/>
      <c r="ACN22" s="68"/>
      <c r="ACO22" s="68"/>
      <c r="ACP22" s="68"/>
      <c r="ACQ22" s="68"/>
      <c r="ACR22" s="68"/>
      <c r="ACS22" s="68"/>
      <c r="ACT22" s="68"/>
      <c r="ACU22" s="68"/>
      <c r="ACV22" s="68"/>
      <c r="ACW22" s="68"/>
      <c r="ACX22" s="68"/>
      <c r="ACY22" s="68"/>
      <c r="ACZ22" s="68"/>
      <c r="ADA22" s="68"/>
      <c r="ADB22" s="68"/>
      <c r="ADC22" s="68"/>
      <c r="ADD22" s="68"/>
      <c r="ADE22" s="68"/>
      <c r="ADF22" s="68"/>
      <c r="ADG22" s="68"/>
      <c r="ADH22" s="68"/>
      <c r="ADI22" s="68"/>
      <c r="ADJ22" s="68"/>
      <c r="ADK22" s="68"/>
      <c r="ADL22" s="68"/>
      <c r="ADM22" s="68"/>
      <c r="ADN22" s="68"/>
      <c r="ADO22" s="68"/>
      <c r="ADP22" s="68"/>
      <c r="ADQ22" s="68"/>
      <c r="ADR22" s="68"/>
      <c r="ADS22" s="68"/>
      <c r="ADT22" s="68"/>
      <c r="ADU22" s="68"/>
      <c r="ADV22" s="68"/>
      <c r="ADW22" s="68"/>
      <c r="ADX22" s="68"/>
      <c r="ADY22" s="68"/>
      <c r="ADZ22" s="68"/>
      <c r="AEA22" s="68"/>
      <c r="AEB22" s="68"/>
      <c r="AEC22" s="68"/>
      <c r="AED22" s="68"/>
      <c r="AEE22" s="68"/>
      <c r="AEF22" s="68"/>
      <c r="AEG22" s="68"/>
      <c r="AEH22" s="68"/>
      <c r="AEI22" s="68"/>
      <c r="AEJ22" s="68"/>
      <c r="AEK22" s="68"/>
      <c r="AEL22" s="68"/>
      <c r="AEM22" s="68"/>
      <c r="AEN22" s="68"/>
      <c r="AEO22" s="68"/>
      <c r="AEP22" s="68"/>
      <c r="AEQ22" s="68"/>
      <c r="AER22" s="68"/>
      <c r="AES22" s="68"/>
      <c r="AET22" s="68"/>
      <c r="AEU22" s="68"/>
      <c r="AEV22" s="68"/>
      <c r="AEW22" s="68"/>
      <c r="AEX22" s="68"/>
      <c r="AEY22" s="68"/>
      <c r="AEZ22" s="68"/>
      <c r="AFA22" s="68"/>
      <c r="AFB22" s="68"/>
      <c r="AFC22" s="68"/>
      <c r="AFD22" s="68"/>
      <c r="AFE22" s="68"/>
      <c r="AFF22" s="68"/>
      <c r="AFG22" s="68"/>
      <c r="AFH22" s="68"/>
      <c r="AFI22" s="68"/>
      <c r="AFJ22" s="68"/>
      <c r="AFK22" s="68"/>
      <c r="AFL22" s="68"/>
      <c r="AFM22" s="68"/>
      <c r="AFN22" s="68"/>
      <c r="AFO22" s="68"/>
      <c r="AFP22" s="68"/>
      <c r="AFQ22" s="68"/>
      <c r="AFR22" s="68"/>
      <c r="AFS22" s="68"/>
      <c r="AFT22" s="68"/>
      <c r="AFU22" s="68"/>
      <c r="AFV22" s="68"/>
      <c r="AFW22" s="68"/>
      <c r="AFX22" s="68"/>
      <c r="AFY22" s="68"/>
      <c r="AFZ22" s="68"/>
      <c r="AGA22" s="68"/>
      <c r="AGB22" s="68"/>
      <c r="AGC22" s="68"/>
      <c r="AGD22" s="68"/>
      <c r="AGE22" s="68"/>
      <c r="AGF22" s="68"/>
      <c r="AGG22" s="68"/>
      <c r="AGH22" s="68"/>
      <c r="AGI22" s="68"/>
      <c r="AGJ22" s="68"/>
      <c r="AGK22" s="68"/>
      <c r="AGL22" s="68"/>
      <c r="AGM22" s="68"/>
      <c r="AGN22" s="68"/>
      <c r="AGO22" s="68"/>
      <c r="AGP22" s="68"/>
      <c r="AGQ22" s="68"/>
      <c r="AGR22" s="68"/>
      <c r="AGS22" s="68"/>
      <c r="AGT22" s="68"/>
      <c r="AGU22" s="68"/>
      <c r="AGV22" s="68"/>
      <c r="AGW22" s="68"/>
      <c r="AGX22" s="68"/>
      <c r="AGY22" s="68"/>
      <c r="AGZ22" s="68"/>
      <c r="AHA22" s="68"/>
      <c r="AHB22" s="68"/>
      <c r="AHC22" s="68"/>
      <c r="AHD22" s="68"/>
      <c r="AHE22" s="68"/>
      <c r="AHF22" s="68"/>
      <c r="AHG22" s="68"/>
      <c r="AHH22" s="68"/>
      <c r="AHI22" s="68"/>
      <c r="AHJ22" s="68"/>
      <c r="AHK22" s="68"/>
      <c r="AHL22" s="68"/>
      <c r="AHM22" s="68"/>
      <c r="AHN22" s="68"/>
      <c r="AHO22" s="68"/>
      <c r="AHP22" s="68"/>
      <c r="AHQ22" s="68"/>
      <c r="AHR22" s="68"/>
      <c r="AHS22" s="68"/>
      <c r="AHT22" s="68"/>
      <c r="AHU22" s="68"/>
      <c r="AHV22" s="68"/>
      <c r="AHW22" s="68"/>
      <c r="AHX22" s="68"/>
      <c r="AHY22" s="68"/>
      <c r="AHZ22" s="68"/>
      <c r="AIA22" s="68"/>
      <c r="AIB22" s="68"/>
      <c r="AIC22" s="68"/>
      <c r="AID22" s="68"/>
      <c r="AIE22" s="68"/>
      <c r="AIF22" s="68"/>
      <c r="AIG22" s="68"/>
      <c r="AIH22" s="68"/>
      <c r="AII22" s="68"/>
      <c r="AIJ22" s="68"/>
      <c r="AIK22" s="68"/>
      <c r="AIL22" s="68"/>
      <c r="AIM22" s="68"/>
      <c r="AIN22" s="68"/>
      <c r="AIO22" s="68"/>
      <c r="AIP22" s="68"/>
      <c r="AIQ22" s="68"/>
      <c r="AIR22" s="68"/>
      <c r="AIS22" s="68"/>
      <c r="AIT22" s="68"/>
      <c r="AIU22" s="68"/>
      <c r="AIV22" s="68"/>
      <c r="AIW22" s="68"/>
      <c r="AIX22" s="68"/>
      <c r="AIY22" s="68"/>
      <c r="AIZ22" s="68"/>
      <c r="AJA22" s="68"/>
      <c r="AJB22" s="68"/>
      <c r="AJC22" s="68"/>
      <c r="AJD22" s="68"/>
      <c r="AJE22" s="68"/>
      <c r="AJF22" s="68"/>
      <c r="AJG22" s="68"/>
      <c r="AJH22" s="68"/>
      <c r="AJI22" s="68"/>
      <c r="AJJ22" s="68"/>
      <c r="AJK22" s="68"/>
      <c r="AJL22" s="68"/>
      <c r="AJM22" s="68"/>
      <c r="AJN22" s="68"/>
      <c r="AJO22" s="68"/>
      <c r="AJP22" s="68"/>
      <c r="AJQ22" s="68"/>
      <c r="AJR22" s="68"/>
      <c r="AJS22" s="68"/>
      <c r="AJT22" s="68"/>
      <c r="AJU22" s="68"/>
      <c r="AJV22" s="68"/>
      <c r="AJW22" s="68"/>
      <c r="AJX22" s="68"/>
      <c r="AJY22" s="68"/>
      <c r="AJZ22" s="68"/>
      <c r="AKA22" s="68"/>
      <c r="AKB22" s="68"/>
      <c r="AKC22" s="68"/>
      <c r="AKD22" s="68"/>
      <c r="AKE22" s="68"/>
      <c r="AKF22" s="68"/>
      <c r="AKG22" s="68"/>
      <c r="AKH22" s="68"/>
      <c r="AKI22" s="68"/>
      <c r="AKJ22" s="68"/>
      <c r="AKK22" s="68"/>
      <c r="AKL22" s="68"/>
      <c r="AKM22" s="68"/>
      <c r="AKN22" s="68"/>
      <c r="AKO22" s="68"/>
      <c r="AKP22" s="68"/>
      <c r="AKQ22" s="68"/>
      <c r="AKR22" s="68"/>
      <c r="AKS22" s="68"/>
      <c r="AKT22" s="68"/>
      <c r="AKU22" s="68"/>
      <c r="AKV22" s="68"/>
      <c r="AKW22" s="68"/>
      <c r="AKX22" s="68"/>
      <c r="AKY22" s="68"/>
      <c r="AKZ22" s="68"/>
      <c r="ALA22" s="68"/>
      <c r="ALB22" s="68"/>
      <c r="ALC22" s="68"/>
      <c r="ALD22" s="68"/>
      <c r="ALE22" s="68"/>
      <c r="ALF22" s="68"/>
      <c r="ALG22" s="68"/>
      <c r="ALH22" s="68"/>
      <c r="ALI22" s="68"/>
      <c r="ALJ22" s="68"/>
      <c r="ALK22" s="68"/>
      <c r="ALL22" s="68"/>
      <c r="ALM22" s="68"/>
      <c r="ALN22" s="68"/>
      <c r="ALO22" s="68"/>
      <c r="ALP22" s="68"/>
      <c r="ALQ22" s="68"/>
      <c r="ALR22" s="68"/>
      <c r="ALS22" s="68"/>
      <c r="ALT22" s="68"/>
      <c r="ALU22" s="68"/>
      <c r="ALV22" s="68"/>
      <c r="ALW22" s="68"/>
      <c r="ALX22" s="68"/>
      <c r="ALY22" s="68"/>
      <c r="ALZ22" s="68"/>
      <c r="AMA22" s="68"/>
      <c r="AMB22" s="68"/>
      <c r="AMC22" s="68"/>
      <c r="AMD22" s="68"/>
      <c r="AME22" s="68"/>
      <c r="AMF22" s="68"/>
      <c r="AMG22" s="68"/>
      <c r="AMH22" s="68"/>
      <c r="AMI22" s="68"/>
      <c r="AMJ22" s="68"/>
    </row>
    <row r="23" customFormat="false" ht="15" hidden="false" customHeight="false" outlineLevel="0" collapsed="false">
      <c r="A23" s="64"/>
      <c r="B23" s="69" t="s">
        <v>55</v>
      </c>
      <c r="C23" s="67" t="n">
        <v>360000</v>
      </c>
      <c r="D23" s="67" t="n">
        <v>360000</v>
      </c>
      <c r="E23" s="67" t="n">
        <f aca="false">D23-C23</f>
        <v>0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8"/>
      <c r="FH23" s="68"/>
      <c r="FI23" s="68"/>
      <c r="FJ23" s="68"/>
      <c r="FK23" s="68"/>
      <c r="FL23" s="68"/>
      <c r="FM23" s="68"/>
      <c r="FN23" s="68"/>
      <c r="FO23" s="68"/>
      <c r="FP23" s="68"/>
      <c r="FQ23" s="68"/>
      <c r="FR23" s="68"/>
      <c r="FS23" s="68"/>
      <c r="FT23" s="68"/>
      <c r="FU23" s="68"/>
      <c r="FV23" s="68"/>
      <c r="FW23" s="68"/>
      <c r="FX23" s="68"/>
      <c r="FY23" s="68"/>
      <c r="FZ23" s="68"/>
      <c r="GA23" s="68"/>
      <c r="GB23" s="68"/>
      <c r="GC23" s="68"/>
      <c r="GD23" s="68"/>
      <c r="GE23" s="68"/>
      <c r="GF23" s="68"/>
      <c r="GG23" s="68"/>
      <c r="GH23" s="68"/>
      <c r="GI23" s="68"/>
      <c r="GJ23" s="68"/>
      <c r="GK23" s="68"/>
      <c r="GL23" s="68"/>
      <c r="GM23" s="68"/>
      <c r="GN23" s="68"/>
      <c r="GO23" s="68"/>
      <c r="GP23" s="68"/>
      <c r="GQ23" s="68"/>
      <c r="GR23" s="68"/>
      <c r="GS23" s="68"/>
      <c r="GT23" s="68"/>
      <c r="GU23" s="68"/>
      <c r="GV23" s="68"/>
      <c r="GW23" s="68"/>
      <c r="GX23" s="68"/>
      <c r="GY23" s="68"/>
      <c r="GZ23" s="68"/>
      <c r="HA23" s="68"/>
      <c r="HB23" s="68"/>
      <c r="HC23" s="68"/>
      <c r="HD23" s="68"/>
      <c r="HE23" s="68"/>
      <c r="HF23" s="68"/>
      <c r="HG23" s="68"/>
      <c r="HH23" s="68"/>
      <c r="HI23" s="68"/>
      <c r="HJ23" s="68"/>
      <c r="HK23" s="68"/>
      <c r="HL23" s="68"/>
      <c r="HM23" s="68"/>
      <c r="HN23" s="68"/>
      <c r="HO23" s="68"/>
      <c r="HP23" s="68"/>
      <c r="HQ23" s="68"/>
      <c r="HR23" s="68"/>
      <c r="HS23" s="68"/>
      <c r="HT23" s="68"/>
      <c r="HU23" s="68"/>
      <c r="HV23" s="68"/>
      <c r="HW23" s="68"/>
      <c r="HX23" s="68"/>
      <c r="HY23" s="68"/>
      <c r="HZ23" s="68"/>
      <c r="IA23" s="68"/>
      <c r="IB23" s="68"/>
      <c r="IC23" s="68"/>
      <c r="ID23" s="68"/>
      <c r="IE23" s="68"/>
      <c r="IF23" s="68"/>
      <c r="IG23" s="68"/>
      <c r="IH23" s="68"/>
      <c r="II23" s="68"/>
      <c r="IJ23" s="68"/>
      <c r="IK23" s="68"/>
      <c r="IL23" s="68"/>
      <c r="IM23" s="68"/>
      <c r="IN23" s="68"/>
      <c r="IO23" s="68"/>
      <c r="IP23" s="68"/>
      <c r="IQ23" s="68"/>
      <c r="IR23" s="68"/>
      <c r="IS23" s="68"/>
      <c r="IT23" s="68"/>
      <c r="IU23" s="68"/>
      <c r="IV23" s="68"/>
      <c r="IW23" s="68"/>
      <c r="IX23" s="68"/>
      <c r="IY23" s="68"/>
      <c r="IZ23" s="68"/>
      <c r="JA23" s="68"/>
      <c r="JB23" s="68"/>
      <c r="JC23" s="68"/>
      <c r="JD23" s="68"/>
      <c r="JE23" s="68"/>
      <c r="JF23" s="68"/>
      <c r="JG23" s="68"/>
      <c r="JH23" s="68"/>
      <c r="JI23" s="68"/>
      <c r="JJ23" s="68"/>
      <c r="JK23" s="68"/>
      <c r="JL23" s="68"/>
      <c r="JM23" s="68"/>
      <c r="JN23" s="68"/>
      <c r="JO23" s="68"/>
      <c r="JP23" s="68"/>
      <c r="JQ23" s="68"/>
      <c r="JR23" s="68"/>
      <c r="JS23" s="68"/>
      <c r="JT23" s="68"/>
      <c r="JU23" s="68"/>
      <c r="JV23" s="68"/>
      <c r="JW23" s="68"/>
      <c r="JX23" s="68"/>
      <c r="JY23" s="68"/>
      <c r="JZ23" s="68"/>
      <c r="KA23" s="68"/>
      <c r="KB23" s="68"/>
      <c r="KC23" s="68"/>
      <c r="KD23" s="68"/>
      <c r="KE23" s="68"/>
      <c r="KF23" s="68"/>
      <c r="KG23" s="68"/>
      <c r="KH23" s="68"/>
      <c r="KI23" s="68"/>
      <c r="KJ23" s="68"/>
      <c r="KK23" s="68"/>
      <c r="KL23" s="68"/>
      <c r="KM23" s="68"/>
      <c r="KN23" s="68"/>
      <c r="KO23" s="68"/>
      <c r="KP23" s="68"/>
      <c r="KQ23" s="68"/>
      <c r="KR23" s="68"/>
      <c r="KS23" s="68"/>
      <c r="KT23" s="68"/>
      <c r="KU23" s="68"/>
      <c r="KV23" s="68"/>
      <c r="KW23" s="68"/>
      <c r="KX23" s="68"/>
      <c r="KY23" s="68"/>
      <c r="KZ23" s="68"/>
      <c r="LA23" s="68"/>
      <c r="LB23" s="68"/>
      <c r="LC23" s="68"/>
      <c r="LD23" s="68"/>
      <c r="LE23" s="68"/>
      <c r="LF23" s="68"/>
      <c r="LG23" s="68"/>
      <c r="LH23" s="68"/>
      <c r="LI23" s="68"/>
      <c r="LJ23" s="68"/>
      <c r="LK23" s="68"/>
      <c r="LL23" s="68"/>
      <c r="LM23" s="68"/>
      <c r="LN23" s="68"/>
      <c r="LO23" s="68"/>
      <c r="LP23" s="68"/>
      <c r="LQ23" s="68"/>
      <c r="LR23" s="68"/>
      <c r="LS23" s="68"/>
      <c r="LT23" s="68"/>
      <c r="LU23" s="68"/>
      <c r="LV23" s="68"/>
      <c r="LW23" s="68"/>
      <c r="LX23" s="68"/>
      <c r="LY23" s="68"/>
      <c r="LZ23" s="68"/>
      <c r="MA23" s="68"/>
      <c r="MB23" s="68"/>
      <c r="MC23" s="68"/>
      <c r="MD23" s="68"/>
      <c r="ME23" s="68"/>
      <c r="MF23" s="68"/>
      <c r="MG23" s="68"/>
      <c r="MH23" s="68"/>
      <c r="MI23" s="68"/>
      <c r="MJ23" s="68"/>
      <c r="MK23" s="68"/>
      <c r="ML23" s="68"/>
      <c r="MM23" s="68"/>
      <c r="MN23" s="68"/>
      <c r="MO23" s="68"/>
      <c r="MP23" s="68"/>
      <c r="MQ23" s="68"/>
      <c r="MR23" s="68"/>
      <c r="MS23" s="68"/>
      <c r="MT23" s="68"/>
      <c r="MU23" s="68"/>
      <c r="MV23" s="68"/>
      <c r="MW23" s="68"/>
      <c r="MX23" s="68"/>
      <c r="MY23" s="68"/>
      <c r="MZ23" s="68"/>
      <c r="NA23" s="68"/>
      <c r="NB23" s="68"/>
      <c r="NC23" s="68"/>
      <c r="ND23" s="68"/>
      <c r="NE23" s="68"/>
      <c r="NF23" s="68"/>
      <c r="NG23" s="68"/>
      <c r="NH23" s="68"/>
      <c r="NI23" s="68"/>
      <c r="NJ23" s="68"/>
      <c r="NK23" s="68"/>
      <c r="NL23" s="68"/>
      <c r="NM23" s="68"/>
      <c r="NN23" s="68"/>
      <c r="NO23" s="68"/>
      <c r="NP23" s="68"/>
      <c r="NQ23" s="68"/>
      <c r="NR23" s="68"/>
      <c r="NS23" s="68"/>
      <c r="NT23" s="68"/>
      <c r="NU23" s="68"/>
      <c r="NV23" s="68"/>
      <c r="NW23" s="68"/>
      <c r="NX23" s="68"/>
      <c r="NY23" s="68"/>
      <c r="NZ23" s="68"/>
      <c r="OA23" s="68"/>
      <c r="OB23" s="68"/>
      <c r="OC23" s="68"/>
      <c r="OD23" s="68"/>
      <c r="OE23" s="68"/>
      <c r="OF23" s="68"/>
      <c r="OG23" s="68"/>
      <c r="OH23" s="68"/>
      <c r="OI23" s="68"/>
      <c r="OJ23" s="68"/>
      <c r="OK23" s="68"/>
      <c r="OL23" s="68"/>
      <c r="OM23" s="68"/>
      <c r="ON23" s="68"/>
      <c r="OO23" s="68"/>
      <c r="OP23" s="68"/>
      <c r="OQ23" s="68"/>
      <c r="OR23" s="68"/>
      <c r="OS23" s="68"/>
      <c r="OT23" s="68"/>
      <c r="OU23" s="68"/>
      <c r="OV23" s="68"/>
      <c r="OW23" s="68"/>
      <c r="OX23" s="68"/>
      <c r="OY23" s="68"/>
      <c r="OZ23" s="68"/>
      <c r="PA23" s="68"/>
      <c r="PB23" s="68"/>
      <c r="PC23" s="68"/>
      <c r="PD23" s="68"/>
      <c r="PE23" s="68"/>
      <c r="PF23" s="68"/>
      <c r="PG23" s="68"/>
      <c r="PH23" s="68"/>
      <c r="PI23" s="68"/>
      <c r="PJ23" s="68"/>
      <c r="PK23" s="68"/>
      <c r="PL23" s="68"/>
      <c r="PM23" s="68"/>
      <c r="PN23" s="68"/>
      <c r="PO23" s="68"/>
      <c r="PP23" s="68"/>
      <c r="PQ23" s="68"/>
      <c r="PR23" s="68"/>
      <c r="PS23" s="68"/>
      <c r="PT23" s="68"/>
      <c r="PU23" s="68"/>
      <c r="PV23" s="68"/>
      <c r="PW23" s="68"/>
      <c r="PX23" s="68"/>
      <c r="PY23" s="68"/>
      <c r="PZ23" s="68"/>
      <c r="QA23" s="68"/>
      <c r="QB23" s="68"/>
      <c r="QC23" s="68"/>
      <c r="QD23" s="68"/>
      <c r="QE23" s="68"/>
      <c r="QF23" s="68"/>
      <c r="QG23" s="68"/>
      <c r="QH23" s="68"/>
      <c r="QI23" s="68"/>
      <c r="QJ23" s="68"/>
      <c r="QK23" s="68"/>
      <c r="QL23" s="68"/>
      <c r="QM23" s="68"/>
      <c r="QN23" s="68"/>
      <c r="QO23" s="68"/>
      <c r="QP23" s="68"/>
      <c r="QQ23" s="68"/>
      <c r="QR23" s="68"/>
      <c r="QS23" s="68"/>
      <c r="QT23" s="68"/>
      <c r="QU23" s="68"/>
      <c r="QV23" s="68"/>
      <c r="QW23" s="68"/>
      <c r="QX23" s="68"/>
      <c r="QY23" s="68"/>
      <c r="QZ23" s="68"/>
      <c r="RA23" s="68"/>
      <c r="RB23" s="68"/>
      <c r="RC23" s="68"/>
      <c r="RD23" s="68"/>
      <c r="RE23" s="68"/>
      <c r="RF23" s="68"/>
      <c r="RG23" s="68"/>
      <c r="RH23" s="68"/>
      <c r="RI23" s="68"/>
      <c r="RJ23" s="68"/>
      <c r="RK23" s="68"/>
      <c r="RL23" s="68"/>
      <c r="RM23" s="68"/>
      <c r="RN23" s="68"/>
      <c r="RO23" s="68"/>
      <c r="RP23" s="68"/>
      <c r="RQ23" s="68"/>
      <c r="RR23" s="68"/>
      <c r="RS23" s="68"/>
      <c r="RT23" s="68"/>
      <c r="RU23" s="68"/>
      <c r="RV23" s="68"/>
      <c r="RW23" s="68"/>
      <c r="RX23" s="68"/>
      <c r="RY23" s="68"/>
      <c r="RZ23" s="68"/>
      <c r="SA23" s="68"/>
      <c r="SB23" s="68"/>
      <c r="SC23" s="68"/>
      <c r="SD23" s="68"/>
      <c r="SE23" s="68"/>
      <c r="SF23" s="68"/>
      <c r="SG23" s="68"/>
      <c r="SH23" s="68"/>
      <c r="SI23" s="68"/>
      <c r="SJ23" s="68"/>
      <c r="SK23" s="68"/>
      <c r="SL23" s="68"/>
      <c r="SM23" s="68"/>
      <c r="SN23" s="68"/>
      <c r="SO23" s="68"/>
      <c r="SP23" s="68"/>
      <c r="SQ23" s="68"/>
      <c r="SR23" s="68"/>
      <c r="SS23" s="68"/>
      <c r="ST23" s="68"/>
      <c r="SU23" s="68"/>
      <c r="SV23" s="68"/>
      <c r="SW23" s="68"/>
      <c r="SX23" s="68"/>
      <c r="SY23" s="68"/>
      <c r="SZ23" s="68"/>
      <c r="TA23" s="68"/>
      <c r="TB23" s="68"/>
      <c r="TC23" s="68"/>
      <c r="TD23" s="68"/>
      <c r="TE23" s="68"/>
      <c r="TF23" s="68"/>
      <c r="TG23" s="68"/>
      <c r="TH23" s="68"/>
      <c r="TI23" s="68"/>
      <c r="TJ23" s="68"/>
      <c r="TK23" s="68"/>
      <c r="TL23" s="68"/>
      <c r="TM23" s="68"/>
      <c r="TN23" s="68"/>
      <c r="TO23" s="68"/>
      <c r="TP23" s="68"/>
      <c r="TQ23" s="68"/>
      <c r="TR23" s="68"/>
      <c r="TS23" s="68"/>
      <c r="TT23" s="68"/>
      <c r="TU23" s="68"/>
      <c r="TV23" s="68"/>
      <c r="TW23" s="68"/>
      <c r="TX23" s="68"/>
      <c r="TY23" s="68"/>
      <c r="TZ23" s="68"/>
      <c r="UA23" s="68"/>
      <c r="UB23" s="68"/>
      <c r="UC23" s="68"/>
      <c r="UD23" s="68"/>
      <c r="UE23" s="68"/>
      <c r="UF23" s="68"/>
      <c r="UG23" s="68"/>
      <c r="UH23" s="68"/>
      <c r="UI23" s="68"/>
      <c r="UJ23" s="68"/>
      <c r="UK23" s="68"/>
      <c r="UL23" s="68"/>
      <c r="UM23" s="68"/>
      <c r="UN23" s="68"/>
      <c r="UO23" s="68"/>
      <c r="UP23" s="68"/>
      <c r="UQ23" s="68"/>
      <c r="UR23" s="68"/>
      <c r="US23" s="68"/>
      <c r="UT23" s="68"/>
      <c r="UU23" s="68"/>
      <c r="UV23" s="68"/>
      <c r="UW23" s="68"/>
      <c r="UX23" s="68"/>
      <c r="UY23" s="68"/>
      <c r="UZ23" s="68"/>
      <c r="VA23" s="68"/>
      <c r="VB23" s="68"/>
      <c r="VC23" s="68"/>
      <c r="VD23" s="68"/>
      <c r="VE23" s="68"/>
      <c r="VF23" s="68"/>
      <c r="VG23" s="68"/>
      <c r="VH23" s="68"/>
      <c r="VI23" s="68"/>
      <c r="VJ23" s="68"/>
      <c r="VK23" s="68"/>
      <c r="VL23" s="68"/>
      <c r="VM23" s="68"/>
      <c r="VN23" s="68"/>
      <c r="VO23" s="68"/>
      <c r="VP23" s="68"/>
      <c r="VQ23" s="68"/>
      <c r="VR23" s="68"/>
      <c r="VS23" s="68"/>
      <c r="VT23" s="68"/>
      <c r="VU23" s="68"/>
      <c r="VV23" s="68"/>
      <c r="VW23" s="68"/>
      <c r="VX23" s="68"/>
      <c r="VY23" s="68"/>
      <c r="VZ23" s="68"/>
      <c r="WA23" s="68"/>
      <c r="WB23" s="68"/>
      <c r="WC23" s="68"/>
      <c r="WD23" s="68"/>
      <c r="WE23" s="68"/>
      <c r="WF23" s="68"/>
      <c r="WG23" s="68"/>
      <c r="WH23" s="68"/>
      <c r="WI23" s="68"/>
      <c r="WJ23" s="68"/>
      <c r="WK23" s="68"/>
      <c r="WL23" s="68"/>
      <c r="WM23" s="68"/>
      <c r="WN23" s="68"/>
      <c r="WO23" s="68"/>
      <c r="WP23" s="68"/>
      <c r="WQ23" s="68"/>
      <c r="WR23" s="68"/>
      <c r="WS23" s="68"/>
      <c r="WT23" s="68"/>
      <c r="WU23" s="68"/>
      <c r="WV23" s="68"/>
      <c r="WW23" s="68"/>
      <c r="WX23" s="68"/>
      <c r="WY23" s="68"/>
      <c r="WZ23" s="68"/>
      <c r="XA23" s="68"/>
      <c r="XB23" s="68"/>
      <c r="XC23" s="68"/>
      <c r="XD23" s="68"/>
      <c r="XE23" s="68"/>
      <c r="XF23" s="68"/>
      <c r="XG23" s="68"/>
      <c r="XH23" s="68"/>
      <c r="XI23" s="68"/>
      <c r="XJ23" s="68"/>
      <c r="XK23" s="68"/>
      <c r="XL23" s="68"/>
      <c r="XM23" s="68"/>
      <c r="XN23" s="68"/>
      <c r="XO23" s="68"/>
      <c r="XP23" s="68"/>
      <c r="XQ23" s="68"/>
      <c r="XR23" s="68"/>
      <c r="XS23" s="68"/>
      <c r="XT23" s="68"/>
      <c r="XU23" s="68"/>
      <c r="XV23" s="68"/>
      <c r="XW23" s="68"/>
      <c r="XX23" s="68"/>
      <c r="XY23" s="68"/>
      <c r="XZ23" s="68"/>
      <c r="YA23" s="68"/>
      <c r="YB23" s="68"/>
      <c r="YC23" s="68"/>
      <c r="YD23" s="68"/>
      <c r="YE23" s="68"/>
      <c r="YF23" s="68"/>
      <c r="YG23" s="68"/>
      <c r="YH23" s="68"/>
      <c r="YI23" s="68"/>
      <c r="YJ23" s="68"/>
      <c r="YK23" s="68"/>
      <c r="YL23" s="68"/>
      <c r="YM23" s="68"/>
      <c r="YN23" s="68"/>
      <c r="YO23" s="68"/>
      <c r="YP23" s="68"/>
      <c r="YQ23" s="68"/>
      <c r="YR23" s="68"/>
      <c r="YS23" s="68"/>
      <c r="YT23" s="68"/>
      <c r="YU23" s="68"/>
      <c r="YV23" s="68"/>
      <c r="YW23" s="68"/>
      <c r="YX23" s="68"/>
      <c r="YY23" s="68"/>
      <c r="YZ23" s="68"/>
      <c r="ZA23" s="68"/>
      <c r="ZB23" s="68"/>
      <c r="ZC23" s="68"/>
      <c r="ZD23" s="68"/>
      <c r="ZE23" s="68"/>
      <c r="ZF23" s="68"/>
      <c r="ZG23" s="68"/>
      <c r="ZH23" s="68"/>
      <c r="ZI23" s="68"/>
      <c r="ZJ23" s="68"/>
      <c r="ZK23" s="68"/>
      <c r="ZL23" s="68"/>
      <c r="ZM23" s="68"/>
      <c r="ZN23" s="68"/>
      <c r="ZO23" s="68"/>
      <c r="ZP23" s="68"/>
      <c r="ZQ23" s="68"/>
      <c r="ZR23" s="68"/>
      <c r="ZS23" s="68"/>
      <c r="ZT23" s="68"/>
      <c r="ZU23" s="68"/>
      <c r="ZV23" s="68"/>
      <c r="ZW23" s="68"/>
      <c r="ZX23" s="68"/>
      <c r="ZY23" s="68"/>
      <c r="ZZ23" s="68"/>
      <c r="AAA23" s="68"/>
      <c r="AAB23" s="68"/>
      <c r="AAC23" s="68"/>
      <c r="AAD23" s="68"/>
      <c r="AAE23" s="68"/>
      <c r="AAF23" s="68"/>
      <c r="AAG23" s="68"/>
      <c r="AAH23" s="68"/>
      <c r="AAI23" s="68"/>
      <c r="AAJ23" s="68"/>
      <c r="AAK23" s="68"/>
      <c r="AAL23" s="68"/>
      <c r="AAM23" s="68"/>
      <c r="AAN23" s="68"/>
      <c r="AAO23" s="68"/>
      <c r="AAP23" s="68"/>
      <c r="AAQ23" s="68"/>
      <c r="AAR23" s="68"/>
      <c r="AAS23" s="68"/>
      <c r="AAT23" s="68"/>
      <c r="AAU23" s="68"/>
      <c r="AAV23" s="68"/>
      <c r="AAW23" s="68"/>
      <c r="AAX23" s="68"/>
      <c r="AAY23" s="68"/>
      <c r="AAZ23" s="68"/>
      <c r="ABA23" s="68"/>
      <c r="ABB23" s="68"/>
      <c r="ABC23" s="68"/>
      <c r="ABD23" s="68"/>
      <c r="ABE23" s="68"/>
      <c r="ABF23" s="68"/>
      <c r="ABG23" s="68"/>
      <c r="ABH23" s="68"/>
      <c r="ABI23" s="68"/>
      <c r="ABJ23" s="68"/>
      <c r="ABK23" s="68"/>
      <c r="ABL23" s="68"/>
      <c r="ABM23" s="68"/>
      <c r="ABN23" s="68"/>
      <c r="ABO23" s="68"/>
      <c r="ABP23" s="68"/>
      <c r="ABQ23" s="68"/>
      <c r="ABR23" s="68"/>
      <c r="ABS23" s="68"/>
      <c r="ABT23" s="68"/>
      <c r="ABU23" s="68"/>
      <c r="ABV23" s="68"/>
      <c r="ABW23" s="68"/>
      <c r="ABX23" s="68"/>
      <c r="ABY23" s="68"/>
      <c r="ABZ23" s="68"/>
      <c r="ACA23" s="68"/>
      <c r="ACB23" s="68"/>
      <c r="ACC23" s="68"/>
      <c r="ACD23" s="68"/>
      <c r="ACE23" s="68"/>
      <c r="ACF23" s="68"/>
      <c r="ACG23" s="68"/>
      <c r="ACH23" s="68"/>
      <c r="ACI23" s="68"/>
      <c r="ACJ23" s="68"/>
      <c r="ACK23" s="68"/>
      <c r="ACL23" s="68"/>
      <c r="ACM23" s="68"/>
      <c r="ACN23" s="68"/>
      <c r="ACO23" s="68"/>
      <c r="ACP23" s="68"/>
      <c r="ACQ23" s="68"/>
      <c r="ACR23" s="68"/>
      <c r="ACS23" s="68"/>
      <c r="ACT23" s="68"/>
      <c r="ACU23" s="68"/>
      <c r="ACV23" s="68"/>
      <c r="ACW23" s="68"/>
      <c r="ACX23" s="68"/>
      <c r="ACY23" s="68"/>
      <c r="ACZ23" s="68"/>
      <c r="ADA23" s="68"/>
      <c r="ADB23" s="68"/>
      <c r="ADC23" s="68"/>
      <c r="ADD23" s="68"/>
      <c r="ADE23" s="68"/>
      <c r="ADF23" s="68"/>
      <c r="ADG23" s="68"/>
      <c r="ADH23" s="68"/>
      <c r="ADI23" s="68"/>
      <c r="ADJ23" s="68"/>
      <c r="ADK23" s="68"/>
      <c r="ADL23" s="68"/>
      <c r="ADM23" s="68"/>
      <c r="ADN23" s="68"/>
      <c r="ADO23" s="68"/>
      <c r="ADP23" s="68"/>
      <c r="ADQ23" s="68"/>
      <c r="ADR23" s="68"/>
      <c r="ADS23" s="68"/>
      <c r="ADT23" s="68"/>
      <c r="ADU23" s="68"/>
      <c r="ADV23" s="68"/>
      <c r="ADW23" s="68"/>
      <c r="ADX23" s="68"/>
      <c r="ADY23" s="68"/>
      <c r="ADZ23" s="68"/>
      <c r="AEA23" s="68"/>
      <c r="AEB23" s="68"/>
      <c r="AEC23" s="68"/>
      <c r="AED23" s="68"/>
      <c r="AEE23" s="68"/>
      <c r="AEF23" s="68"/>
      <c r="AEG23" s="68"/>
      <c r="AEH23" s="68"/>
      <c r="AEI23" s="68"/>
      <c r="AEJ23" s="68"/>
      <c r="AEK23" s="68"/>
      <c r="AEL23" s="68"/>
      <c r="AEM23" s="68"/>
      <c r="AEN23" s="68"/>
      <c r="AEO23" s="68"/>
      <c r="AEP23" s="68"/>
      <c r="AEQ23" s="68"/>
      <c r="AER23" s="68"/>
      <c r="AES23" s="68"/>
      <c r="AET23" s="68"/>
      <c r="AEU23" s="68"/>
      <c r="AEV23" s="68"/>
      <c r="AEW23" s="68"/>
      <c r="AEX23" s="68"/>
      <c r="AEY23" s="68"/>
      <c r="AEZ23" s="68"/>
      <c r="AFA23" s="68"/>
      <c r="AFB23" s="68"/>
      <c r="AFC23" s="68"/>
      <c r="AFD23" s="68"/>
      <c r="AFE23" s="68"/>
      <c r="AFF23" s="68"/>
      <c r="AFG23" s="68"/>
      <c r="AFH23" s="68"/>
      <c r="AFI23" s="68"/>
      <c r="AFJ23" s="68"/>
      <c r="AFK23" s="68"/>
      <c r="AFL23" s="68"/>
      <c r="AFM23" s="68"/>
      <c r="AFN23" s="68"/>
      <c r="AFO23" s="68"/>
      <c r="AFP23" s="68"/>
      <c r="AFQ23" s="68"/>
      <c r="AFR23" s="68"/>
      <c r="AFS23" s="68"/>
      <c r="AFT23" s="68"/>
      <c r="AFU23" s="68"/>
      <c r="AFV23" s="68"/>
      <c r="AFW23" s="68"/>
      <c r="AFX23" s="68"/>
      <c r="AFY23" s="68"/>
      <c r="AFZ23" s="68"/>
      <c r="AGA23" s="68"/>
      <c r="AGB23" s="68"/>
      <c r="AGC23" s="68"/>
      <c r="AGD23" s="68"/>
      <c r="AGE23" s="68"/>
      <c r="AGF23" s="68"/>
      <c r="AGG23" s="68"/>
      <c r="AGH23" s="68"/>
      <c r="AGI23" s="68"/>
      <c r="AGJ23" s="68"/>
      <c r="AGK23" s="68"/>
      <c r="AGL23" s="68"/>
      <c r="AGM23" s="68"/>
      <c r="AGN23" s="68"/>
      <c r="AGO23" s="68"/>
      <c r="AGP23" s="68"/>
      <c r="AGQ23" s="68"/>
      <c r="AGR23" s="68"/>
      <c r="AGS23" s="68"/>
      <c r="AGT23" s="68"/>
      <c r="AGU23" s="68"/>
      <c r="AGV23" s="68"/>
      <c r="AGW23" s="68"/>
      <c r="AGX23" s="68"/>
      <c r="AGY23" s="68"/>
      <c r="AGZ23" s="68"/>
      <c r="AHA23" s="68"/>
      <c r="AHB23" s="68"/>
      <c r="AHC23" s="68"/>
      <c r="AHD23" s="68"/>
      <c r="AHE23" s="68"/>
      <c r="AHF23" s="68"/>
      <c r="AHG23" s="68"/>
      <c r="AHH23" s="68"/>
      <c r="AHI23" s="68"/>
      <c r="AHJ23" s="68"/>
      <c r="AHK23" s="68"/>
      <c r="AHL23" s="68"/>
      <c r="AHM23" s="68"/>
      <c r="AHN23" s="68"/>
      <c r="AHO23" s="68"/>
      <c r="AHP23" s="68"/>
      <c r="AHQ23" s="68"/>
      <c r="AHR23" s="68"/>
      <c r="AHS23" s="68"/>
      <c r="AHT23" s="68"/>
      <c r="AHU23" s="68"/>
      <c r="AHV23" s="68"/>
      <c r="AHW23" s="68"/>
      <c r="AHX23" s="68"/>
      <c r="AHY23" s="68"/>
      <c r="AHZ23" s="68"/>
      <c r="AIA23" s="68"/>
      <c r="AIB23" s="68"/>
      <c r="AIC23" s="68"/>
      <c r="AID23" s="68"/>
      <c r="AIE23" s="68"/>
      <c r="AIF23" s="68"/>
      <c r="AIG23" s="68"/>
      <c r="AIH23" s="68"/>
      <c r="AII23" s="68"/>
      <c r="AIJ23" s="68"/>
      <c r="AIK23" s="68"/>
      <c r="AIL23" s="68"/>
      <c r="AIM23" s="68"/>
      <c r="AIN23" s="68"/>
      <c r="AIO23" s="68"/>
      <c r="AIP23" s="68"/>
      <c r="AIQ23" s="68"/>
      <c r="AIR23" s="68"/>
      <c r="AIS23" s="68"/>
      <c r="AIT23" s="68"/>
      <c r="AIU23" s="68"/>
      <c r="AIV23" s="68"/>
      <c r="AIW23" s="68"/>
      <c r="AIX23" s="68"/>
      <c r="AIY23" s="68"/>
      <c r="AIZ23" s="68"/>
      <c r="AJA23" s="68"/>
      <c r="AJB23" s="68"/>
      <c r="AJC23" s="68"/>
      <c r="AJD23" s="68"/>
      <c r="AJE23" s="68"/>
      <c r="AJF23" s="68"/>
      <c r="AJG23" s="68"/>
      <c r="AJH23" s="68"/>
      <c r="AJI23" s="68"/>
      <c r="AJJ23" s="68"/>
      <c r="AJK23" s="68"/>
      <c r="AJL23" s="68"/>
      <c r="AJM23" s="68"/>
      <c r="AJN23" s="68"/>
      <c r="AJO23" s="68"/>
      <c r="AJP23" s="68"/>
      <c r="AJQ23" s="68"/>
      <c r="AJR23" s="68"/>
      <c r="AJS23" s="68"/>
      <c r="AJT23" s="68"/>
      <c r="AJU23" s="68"/>
      <c r="AJV23" s="68"/>
      <c r="AJW23" s="68"/>
      <c r="AJX23" s="68"/>
      <c r="AJY23" s="68"/>
      <c r="AJZ23" s="68"/>
      <c r="AKA23" s="68"/>
      <c r="AKB23" s="68"/>
      <c r="AKC23" s="68"/>
      <c r="AKD23" s="68"/>
      <c r="AKE23" s="68"/>
      <c r="AKF23" s="68"/>
      <c r="AKG23" s="68"/>
      <c r="AKH23" s="68"/>
      <c r="AKI23" s="68"/>
      <c r="AKJ23" s="68"/>
      <c r="AKK23" s="68"/>
      <c r="AKL23" s="68"/>
      <c r="AKM23" s="68"/>
      <c r="AKN23" s="68"/>
      <c r="AKO23" s="68"/>
      <c r="AKP23" s="68"/>
      <c r="AKQ23" s="68"/>
      <c r="AKR23" s="68"/>
      <c r="AKS23" s="68"/>
      <c r="AKT23" s="68"/>
      <c r="AKU23" s="68"/>
      <c r="AKV23" s="68"/>
      <c r="AKW23" s="68"/>
      <c r="AKX23" s="68"/>
      <c r="AKY23" s="68"/>
      <c r="AKZ23" s="68"/>
      <c r="ALA23" s="68"/>
      <c r="ALB23" s="68"/>
      <c r="ALC23" s="68"/>
      <c r="ALD23" s="68"/>
      <c r="ALE23" s="68"/>
      <c r="ALF23" s="68"/>
      <c r="ALG23" s="68"/>
      <c r="ALH23" s="68"/>
      <c r="ALI23" s="68"/>
      <c r="ALJ23" s="68"/>
      <c r="ALK23" s="68"/>
      <c r="ALL23" s="68"/>
      <c r="ALM23" s="68"/>
      <c r="ALN23" s="68"/>
      <c r="ALO23" s="68"/>
      <c r="ALP23" s="68"/>
      <c r="ALQ23" s="68"/>
      <c r="ALR23" s="68"/>
      <c r="ALS23" s="68"/>
      <c r="ALT23" s="68"/>
      <c r="ALU23" s="68"/>
      <c r="ALV23" s="68"/>
      <c r="ALW23" s="68"/>
      <c r="ALX23" s="68"/>
      <c r="ALY23" s="68"/>
      <c r="ALZ23" s="68"/>
      <c r="AMA23" s="68"/>
      <c r="AMB23" s="68"/>
      <c r="AMC23" s="68"/>
      <c r="AMD23" s="68"/>
      <c r="AME23" s="68"/>
      <c r="AMF23" s="68"/>
      <c r="AMG23" s="68"/>
      <c r="AMH23" s="68"/>
      <c r="AMI23" s="68"/>
      <c r="AMJ23" s="68"/>
    </row>
    <row r="24" customFormat="false" ht="15" hidden="false" customHeight="false" outlineLevel="0" collapsed="false">
      <c r="A24" s="64"/>
      <c r="B24" s="69" t="s">
        <v>56</v>
      </c>
      <c r="C24" s="67" t="n">
        <v>25697.74</v>
      </c>
      <c r="D24" s="67" t="n">
        <v>25697.74</v>
      </c>
      <c r="E24" s="67" t="n">
        <f aca="false">D24-C24</f>
        <v>0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  <c r="IK24" s="68"/>
      <c r="IL24" s="68"/>
      <c r="IM24" s="68"/>
      <c r="IN24" s="68"/>
      <c r="IO24" s="68"/>
      <c r="IP24" s="68"/>
      <c r="IQ24" s="68"/>
      <c r="IR24" s="68"/>
      <c r="IS24" s="68"/>
      <c r="IT24" s="68"/>
      <c r="IU24" s="68"/>
      <c r="IV24" s="68"/>
      <c r="IW24" s="68"/>
      <c r="IX24" s="68"/>
      <c r="IY24" s="68"/>
      <c r="IZ24" s="68"/>
      <c r="JA24" s="68"/>
      <c r="JB24" s="68"/>
      <c r="JC24" s="68"/>
      <c r="JD24" s="68"/>
      <c r="JE24" s="68"/>
      <c r="JF24" s="68"/>
      <c r="JG24" s="68"/>
      <c r="JH24" s="68"/>
      <c r="JI24" s="68"/>
      <c r="JJ24" s="68"/>
      <c r="JK24" s="68"/>
      <c r="JL24" s="68"/>
      <c r="JM24" s="68"/>
      <c r="JN24" s="68"/>
      <c r="JO24" s="68"/>
      <c r="JP24" s="68"/>
      <c r="JQ24" s="68"/>
      <c r="JR24" s="68"/>
      <c r="JS24" s="68"/>
      <c r="JT24" s="68"/>
      <c r="JU24" s="68"/>
      <c r="JV24" s="68"/>
      <c r="JW24" s="68"/>
      <c r="JX24" s="68"/>
      <c r="JY24" s="68"/>
      <c r="JZ24" s="68"/>
      <c r="KA24" s="68"/>
      <c r="KB24" s="68"/>
      <c r="KC24" s="68"/>
      <c r="KD24" s="68"/>
      <c r="KE24" s="68"/>
      <c r="KF24" s="68"/>
      <c r="KG24" s="68"/>
      <c r="KH24" s="68"/>
      <c r="KI24" s="68"/>
      <c r="KJ24" s="68"/>
      <c r="KK24" s="68"/>
      <c r="KL24" s="68"/>
      <c r="KM24" s="68"/>
      <c r="KN24" s="68"/>
      <c r="KO24" s="68"/>
      <c r="KP24" s="68"/>
      <c r="KQ24" s="68"/>
      <c r="KR24" s="68"/>
      <c r="KS24" s="68"/>
      <c r="KT24" s="68"/>
      <c r="KU24" s="68"/>
      <c r="KV24" s="68"/>
      <c r="KW24" s="68"/>
      <c r="KX24" s="68"/>
      <c r="KY24" s="68"/>
      <c r="KZ24" s="68"/>
      <c r="LA24" s="68"/>
      <c r="LB24" s="68"/>
      <c r="LC24" s="68"/>
      <c r="LD24" s="68"/>
      <c r="LE24" s="68"/>
      <c r="LF24" s="68"/>
      <c r="LG24" s="68"/>
      <c r="LH24" s="68"/>
      <c r="LI24" s="68"/>
      <c r="LJ24" s="68"/>
      <c r="LK24" s="68"/>
      <c r="LL24" s="68"/>
      <c r="LM24" s="68"/>
      <c r="LN24" s="68"/>
      <c r="LO24" s="68"/>
      <c r="LP24" s="68"/>
      <c r="LQ24" s="68"/>
      <c r="LR24" s="68"/>
      <c r="LS24" s="68"/>
      <c r="LT24" s="68"/>
      <c r="LU24" s="68"/>
      <c r="LV24" s="68"/>
      <c r="LW24" s="68"/>
      <c r="LX24" s="68"/>
      <c r="LY24" s="68"/>
      <c r="LZ24" s="68"/>
      <c r="MA24" s="68"/>
      <c r="MB24" s="68"/>
      <c r="MC24" s="68"/>
      <c r="MD24" s="68"/>
      <c r="ME24" s="68"/>
      <c r="MF24" s="68"/>
      <c r="MG24" s="68"/>
      <c r="MH24" s="68"/>
      <c r="MI24" s="68"/>
      <c r="MJ24" s="68"/>
      <c r="MK24" s="68"/>
      <c r="ML24" s="68"/>
      <c r="MM24" s="68"/>
      <c r="MN24" s="68"/>
      <c r="MO24" s="68"/>
      <c r="MP24" s="68"/>
      <c r="MQ24" s="68"/>
      <c r="MR24" s="68"/>
      <c r="MS24" s="68"/>
      <c r="MT24" s="68"/>
      <c r="MU24" s="68"/>
      <c r="MV24" s="68"/>
      <c r="MW24" s="68"/>
      <c r="MX24" s="68"/>
      <c r="MY24" s="68"/>
      <c r="MZ24" s="68"/>
      <c r="NA24" s="68"/>
      <c r="NB24" s="68"/>
      <c r="NC24" s="68"/>
      <c r="ND24" s="68"/>
      <c r="NE24" s="68"/>
      <c r="NF24" s="68"/>
      <c r="NG24" s="68"/>
      <c r="NH24" s="68"/>
      <c r="NI24" s="68"/>
      <c r="NJ24" s="68"/>
      <c r="NK24" s="68"/>
      <c r="NL24" s="68"/>
      <c r="NM24" s="68"/>
      <c r="NN24" s="68"/>
      <c r="NO24" s="68"/>
      <c r="NP24" s="68"/>
      <c r="NQ24" s="68"/>
      <c r="NR24" s="68"/>
      <c r="NS24" s="68"/>
      <c r="NT24" s="68"/>
      <c r="NU24" s="68"/>
      <c r="NV24" s="68"/>
      <c r="NW24" s="68"/>
      <c r="NX24" s="68"/>
      <c r="NY24" s="68"/>
      <c r="NZ24" s="68"/>
      <c r="OA24" s="68"/>
      <c r="OB24" s="68"/>
      <c r="OC24" s="68"/>
      <c r="OD24" s="68"/>
      <c r="OE24" s="68"/>
      <c r="OF24" s="68"/>
      <c r="OG24" s="68"/>
      <c r="OH24" s="68"/>
      <c r="OI24" s="68"/>
      <c r="OJ24" s="68"/>
      <c r="OK24" s="68"/>
      <c r="OL24" s="68"/>
      <c r="OM24" s="68"/>
      <c r="ON24" s="68"/>
      <c r="OO24" s="68"/>
      <c r="OP24" s="68"/>
      <c r="OQ24" s="68"/>
      <c r="OR24" s="68"/>
      <c r="OS24" s="68"/>
      <c r="OT24" s="68"/>
      <c r="OU24" s="68"/>
      <c r="OV24" s="68"/>
      <c r="OW24" s="68"/>
      <c r="OX24" s="68"/>
      <c r="OY24" s="68"/>
      <c r="OZ24" s="68"/>
      <c r="PA24" s="68"/>
      <c r="PB24" s="68"/>
      <c r="PC24" s="68"/>
      <c r="PD24" s="68"/>
      <c r="PE24" s="68"/>
      <c r="PF24" s="68"/>
      <c r="PG24" s="68"/>
      <c r="PH24" s="68"/>
      <c r="PI24" s="68"/>
      <c r="PJ24" s="68"/>
      <c r="PK24" s="68"/>
      <c r="PL24" s="68"/>
      <c r="PM24" s="68"/>
      <c r="PN24" s="68"/>
      <c r="PO24" s="68"/>
      <c r="PP24" s="68"/>
      <c r="PQ24" s="68"/>
      <c r="PR24" s="68"/>
      <c r="PS24" s="68"/>
      <c r="PT24" s="68"/>
      <c r="PU24" s="68"/>
      <c r="PV24" s="68"/>
      <c r="PW24" s="68"/>
      <c r="PX24" s="68"/>
      <c r="PY24" s="68"/>
      <c r="PZ24" s="68"/>
      <c r="QA24" s="68"/>
      <c r="QB24" s="68"/>
      <c r="QC24" s="68"/>
      <c r="QD24" s="68"/>
      <c r="QE24" s="68"/>
      <c r="QF24" s="68"/>
      <c r="QG24" s="68"/>
      <c r="QH24" s="68"/>
      <c r="QI24" s="68"/>
      <c r="QJ24" s="68"/>
      <c r="QK24" s="68"/>
      <c r="QL24" s="68"/>
      <c r="QM24" s="68"/>
      <c r="QN24" s="68"/>
      <c r="QO24" s="68"/>
      <c r="QP24" s="68"/>
      <c r="QQ24" s="68"/>
      <c r="QR24" s="68"/>
      <c r="QS24" s="68"/>
      <c r="QT24" s="68"/>
      <c r="QU24" s="68"/>
      <c r="QV24" s="68"/>
      <c r="QW24" s="68"/>
      <c r="QX24" s="68"/>
      <c r="QY24" s="68"/>
      <c r="QZ24" s="68"/>
      <c r="RA24" s="68"/>
      <c r="RB24" s="68"/>
      <c r="RC24" s="68"/>
      <c r="RD24" s="68"/>
      <c r="RE24" s="68"/>
      <c r="RF24" s="68"/>
      <c r="RG24" s="68"/>
      <c r="RH24" s="68"/>
      <c r="RI24" s="68"/>
      <c r="RJ24" s="68"/>
      <c r="RK24" s="68"/>
      <c r="RL24" s="68"/>
      <c r="RM24" s="68"/>
      <c r="RN24" s="68"/>
      <c r="RO24" s="68"/>
      <c r="RP24" s="68"/>
      <c r="RQ24" s="68"/>
      <c r="RR24" s="68"/>
      <c r="RS24" s="68"/>
      <c r="RT24" s="68"/>
      <c r="RU24" s="68"/>
      <c r="RV24" s="68"/>
      <c r="RW24" s="68"/>
      <c r="RX24" s="68"/>
      <c r="RY24" s="68"/>
      <c r="RZ24" s="68"/>
      <c r="SA24" s="68"/>
      <c r="SB24" s="68"/>
      <c r="SC24" s="68"/>
      <c r="SD24" s="68"/>
      <c r="SE24" s="68"/>
      <c r="SF24" s="68"/>
      <c r="SG24" s="68"/>
      <c r="SH24" s="68"/>
      <c r="SI24" s="68"/>
      <c r="SJ24" s="68"/>
      <c r="SK24" s="68"/>
      <c r="SL24" s="68"/>
      <c r="SM24" s="68"/>
      <c r="SN24" s="68"/>
      <c r="SO24" s="68"/>
      <c r="SP24" s="68"/>
      <c r="SQ24" s="68"/>
      <c r="SR24" s="68"/>
      <c r="SS24" s="68"/>
      <c r="ST24" s="68"/>
      <c r="SU24" s="68"/>
      <c r="SV24" s="68"/>
      <c r="SW24" s="68"/>
      <c r="SX24" s="68"/>
      <c r="SY24" s="68"/>
      <c r="SZ24" s="68"/>
      <c r="TA24" s="68"/>
      <c r="TB24" s="68"/>
      <c r="TC24" s="68"/>
      <c r="TD24" s="68"/>
      <c r="TE24" s="68"/>
      <c r="TF24" s="68"/>
      <c r="TG24" s="68"/>
      <c r="TH24" s="68"/>
      <c r="TI24" s="68"/>
      <c r="TJ24" s="68"/>
      <c r="TK24" s="68"/>
      <c r="TL24" s="68"/>
      <c r="TM24" s="68"/>
      <c r="TN24" s="68"/>
      <c r="TO24" s="68"/>
      <c r="TP24" s="68"/>
      <c r="TQ24" s="68"/>
      <c r="TR24" s="68"/>
      <c r="TS24" s="68"/>
      <c r="TT24" s="68"/>
      <c r="TU24" s="68"/>
      <c r="TV24" s="68"/>
      <c r="TW24" s="68"/>
      <c r="TX24" s="68"/>
      <c r="TY24" s="68"/>
      <c r="TZ24" s="68"/>
      <c r="UA24" s="68"/>
      <c r="UB24" s="68"/>
      <c r="UC24" s="68"/>
      <c r="UD24" s="68"/>
      <c r="UE24" s="68"/>
      <c r="UF24" s="68"/>
      <c r="UG24" s="68"/>
      <c r="UH24" s="68"/>
      <c r="UI24" s="68"/>
      <c r="UJ24" s="68"/>
      <c r="UK24" s="68"/>
      <c r="UL24" s="68"/>
      <c r="UM24" s="68"/>
      <c r="UN24" s="68"/>
      <c r="UO24" s="68"/>
      <c r="UP24" s="68"/>
      <c r="UQ24" s="68"/>
      <c r="UR24" s="68"/>
      <c r="US24" s="68"/>
      <c r="UT24" s="68"/>
      <c r="UU24" s="68"/>
      <c r="UV24" s="68"/>
      <c r="UW24" s="68"/>
      <c r="UX24" s="68"/>
      <c r="UY24" s="68"/>
      <c r="UZ24" s="68"/>
      <c r="VA24" s="68"/>
      <c r="VB24" s="68"/>
      <c r="VC24" s="68"/>
      <c r="VD24" s="68"/>
      <c r="VE24" s="68"/>
      <c r="VF24" s="68"/>
      <c r="VG24" s="68"/>
      <c r="VH24" s="68"/>
      <c r="VI24" s="68"/>
      <c r="VJ24" s="68"/>
      <c r="VK24" s="68"/>
      <c r="VL24" s="68"/>
      <c r="VM24" s="68"/>
      <c r="VN24" s="68"/>
      <c r="VO24" s="68"/>
      <c r="VP24" s="68"/>
      <c r="VQ24" s="68"/>
      <c r="VR24" s="68"/>
      <c r="VS24" s="68"/>
      <c r="VT24" s="68"/>
      <c r="VU24" s="68"/>
      <c r="VV24" s="68"/>
      <c r="VW24" s="68"/>
      <c r="VX24" s="68"/>
      <c r="VY24" s="68"/>
      <c r="VZ24" s="68"/>
      <c r="WA24" s="68"/>
      <c r="WB24" s="68"/>
      <c r="WC24" s="68"/>
      <c r="WD24" s="68"/>
      <c r="WE24" s="68"/>
      <c r="WF24" s="68"/>
      <c r="WG24" s="68"/>
      <c r="WH24" s="68"/>
      <c r="WI24" s="68"/>
      <c r="WJ24" s="68"/>
      <c r="WK24" s="68"/>
      <c r="WL24" s="68"/>
      <c r="WM24" s="68"/>
      <c r="WN24" s="68"/>
      <c r="WO24" s="68"/>
      <c r="WP24" s="68"/>
      <c r="WQ24" s="68"/>
      <c r="WR24" s="68"/>
      <c r="WS24" s="68"/>
      <c r="WT24" s="68"/>
      <c r="WU24" s="68"/>
      <c r="WV24" s="68"/>
      <c r="WW24" s="68"/>
      <c r="WX24" s="68"/>
      <c r="WY24" s="68"/>
      <c r="WZ24" s="68"/>
      <c r="XA24" s="68"/>
      <c r="XB24" s="68"/>
      <c r="XC24" s="68"/>
      <c r="XD24" s="68"/>
      <c r="XE24" s="68"/>
      <c r="XF24" s="68"/>
      <c r="XG24" s="68"/>
      <c r="XH24" s="68"/>
      <c r="XI24" s="68"/>
      <c r="XJ24" s="68"/>
      <c r="XK24" s="68"/>
      <c r="XL24" s="68"/>
      <c r="XM24" s="68"/>
      <c r="XN24" s="68"/>
      <c r="XO24" s="68"/>
      <c r="XP24" s="68"/>
      <c r="XQ24" s="68"/>
      <c r="XR24" s="68"/>
      <c r="XS24" s="68"/>
      <c r="XT24" s="68"/>
      <c r="XU24" s="68"/>
      <c r="XV24" s="68"/>
      <c r="XW24" s="68"/>
      <c r="XX24" s="68"/>
      <c r="XY24" s="68"/>
      <c r="XZ24" s="68"/>
      <c r="YA24" s="68"/>
      <c r="YB24" s="68"/>
      <c r="YC24" s="68"/>
      <c r="YD24" s="68"/>
      <c r="YE24" s="68"/>
      <c r="YF24" s="68"/>
      <c r="YG24" s="68"/>
      <c r="YH24" s="68"/>
      <c r="YI24" s="68"/>
      <c r="YJ24" s="68"/>
      <c r="YK24" s="68"/>
      <c r="YL24" s="68"/>
      <c r="YM24" s="68"/>
      <c r="YN24" s="68"/>
      <c r="YO24" s="68"/>
      <c r="YP24" s="68"/>
      <c r="YQ24" s="68"/>
      <c r="YR24" s="68"/>
      <c r="YS24" s="68"/>
      <c r="YT24" s="68"/>
      <c r="YU24" s="68"/>
      <c r="YV24" s="68"/>
      <c r="YW24" s="68"/>
      <c r="YX24" s="68"/>
      <c r="YY24" s="68"/>
      <c r="YZ24" s="68"/>
      <c r="ZA24" s="68"/>
      <c r="ZB24" s="68"/>
      <c r="ZC24" s="68"/>
      <c r="ZD24" s="68"/>
      <c r="ZE24" s="68"/>
      <c r="ZF24" s="68"/>
      <c r="ZG24" s="68"/>
      <c r="ZH24" s="68"/>
      <c r="ZI24" s="68"/>
      <c r="ZJ24" s="68"/>
      <c r="ZK24" s="68"/>
      <c r="ZL24" s="68"/>
      <c r="ZM24" s="68"/>
      <c r="ZN24" s="68"/>
      <c r="ZO24" s="68"/>
      <c r="ZP24" s="68"/>
      <c r="ZQ24" s="68"/>
      <c r="ZR24" s="68"/>
      <c r="ZS24" s="68"/>
      <c r="ZT24" s="68"/>
      <c r="ZU24" s="68"/>
      <c r="ZV24" s="68"/>
      <c r="ZW24" s="68"/>
      <c r="ZX24" s="68"/>
      <c r="ZY24" s="68"/>
      <c r="ZZ24" s="68"/>
      <c r="AAA24" s="68"/>
      <c r="AAB24" s="68"/>
      <c r="AAC24" s="68"/>
      <c r="AAD24" s="68"/>
      <c r="AAE24" s="68"/>
      <c r="AAF24" s="68"/>
      <c r="AAG24" s="68"/>
      <c r="AAH24" s="68"/>
      <c r="AAI24" s="68"/>
      <c r="AAJ24" s="68"/>
      <c r="AAK24" s="68"/>
      <c r="AAL24" s="68"/>
      <c r="AAM24" s="68"/>
      <c r="AAN24" s="68"/>
      <c r="AAO24" s="68"/>
      <c r="AAP24" s="68"/>
      <c r="AAQ24" s="68"/>
      <c r="AAR24" s="68"/>
      <c r="AAS24" s="68"/>
      <c r="AAT24" s="68"/>
      <c r="AAU24" s="68"/>
      <c r="AAV24" s="68"/>
      <c r="AAW24" s="68"/>
      <c r="AAX24" s="68"/>
      <c r="AAY24" s="68"/>
      <c r="AAZ24" s="68"/>
      <c r="ABA24" s="68"/>
      <c r="ABB24" s="68"/>
      <c r="ABC24" s="68"/>
      <c r="ABD24" s="68"/>
      <c r="ABE24" s="68"/>
      <c r="ABF24" s="68"/>
      <c r="ABG24" s="68"/>
      <c r="ABH24" s="68"/>
      <c r="ABI24" s="68"/>
      <c r="ABJ24" s="68"/>
      <c r="ABK24" s="68"/>
      <c r="ABL24" s="68"/>
      <c r="ABM24" s="68"/>
      <c r="ABN24" s="68"/>
      <c r="ABO24" s="68"/>
      <c r="ABP24" s="68"/>
      <c r="ABQ24" s="68"/>
      <c r="ABR24" s="68"/>
      <c r="ABS24" s="68"/>
      <c r="ABT24" s="68"/>
      <c r="ABU24" s="68"/>
      <c r="ABV24" s="68"/>
      <c r="ABW24" s="68"/>
      <c r="ABX24" s="68"/>
      <c r="ABY24" s="68"/>
      <c r="ABZ24" s="68"/>
      <c r="ACA24" s="68"/>
      <c r="ACB24" s="68"/>
      <c r="ACC24" s="68"/>
      <c r="ACD24" s="68"/>
      <c r="ACE24" s="68"/>
      <c r="ACF24" s="68"/>
      <c r="ACG24" s="68"/>
      <c r="ACH24" s="68"/>
      <c r="ACI24" s="68"/>
      <c r="ACJ24" s="68"/>
      <c r="ACK24" s="68"/>
      <c r="ACL24" s="68"/>
      <c r="ACM24" s="68"/>
      <c r="ACN24" s="68"/>
      <c r="ACO24" s="68"/>
      <c r="ACP24" s="68"/>
      <c r="ACQ24" s="68"/>
      <c r="ACR24" s="68"/>
      <c r="ACS24" s="68"/>
      <c r="ACT24" s="68"/>
      <c r="ACU24" s="68"/>
      <c r="ACV24" s="68"/>
      <c r="ACW24" s="68"/>
      <c r="ACX24" s="68"/>
      <c r="ACY24" s="68"/>
      <c r="ACZ24" s="68"/>
      <c r="ADA24" s="68"/>
      <c r="ADB24" s="68"/>
      <c r="ADC24" s="68"/>
      <c r="ADD24" s="68"/>
      <c r="ADE24" s="68"/>
      <c r="ADF24" s="68"/>
      <c r="ADG24" s="68"/>
      <c r="ADH24" s="68"/>
      <c r="ADI24" s="68"/>
      <c r="ADJ24" s="68"/>
      <c r="ADK24" s="68"/>
      <c r="ADL24" s="68"/>
      <c r="ADM24" s="68"/>
      <c r="ADN24" s="68"/>
      <c r="ADO24" s="68"/>
      <c r="ADP24" s="68"/>
      <c r="ADQ24" s="68"/>
      <c r="ADR24" s="68"/>
      <c r="ADS24" s="68"/>
      <c r="ADT24" s="68"/>
      <c r="ADU24" s="68"/>
      <c r="ADV24" s="68"/>
      <c r="ADW24" s="68"/>
      <c r="ADX24" s="68"/>
      <c r="ADY24" s="68"/>
      <c r="ADZ24" s="68"/>
      <c r="AEA24" s="68"/>
      <c r="AEB24" s="68"/>
      <c r="AEC24" s="68"/>
      <c r="AED24" s="68"/>
      <c r="AEE24" s="68"/>
      <c r="AEF24" s="68"/>
      <c r="AEG24" s="68"/>
      <c r="AEH24" s="68"/>
      <c r="AEI24" s="68"/>
      <c r="AEJ24" s="68"/>
      <c r="AEK24" s="68"/>
      <c r="AEL24" s="68"/>
      <c r="AEM24" s="68"/>
      <c r="AEN24" s="68"/>
      <c r="AEO24" s="68"/>
      <c r="AEP24" s="68"/>
      <c r="AEQ24" s="68"/>
      <c r="AER24" s="68"/>
      <c r="AES24" s="68"/>
      <c r="AET24" s="68"/>
      <c r="AEU24" s="68"/>
      <c r="AEV24" s="68"/>
      <c r="AEW24" s="68"/>
      <c r="AEX24" s="68"/>
      <c r="AEY24" s="68"/>
      <c r="AEZ24" s="68"/>
      <c r="AFA24" s="68"/>
      <c r="AFB24" s="68"/>
      <c r="AFC24" s="68"/>
      <c r="AFD24" s="68"/>
      <c r="AFE24" s="68"/>
      <c r="AFF24" s="68"/>
      <c r="AFG24" s="68"/>
      <c r="AFH24" s="68"/>
      <c r="AFI24" s="68"/>
      <c r="AFJ24" s="68"/>
      <c r="AFK24" s="68"/>
      <c r="AFL24" s="68"/>
      <c r="AFM24" s="68"/>
      <c r="AFN24" s="68"/>
      <c r="AFO24" s="68"/>
      <c r="AFP24" s="68"/>
      <c r="AFQ24" s="68"/>
      <c r="AFR24" s="68"/>
      <c r="AFS24" s="68"/>
      <c r="AFT24" s="68"/>
      <c r="AFU24" s="68"/>
      <c r="AFV24" s="68"/>
      <c r="AFW24" s="68"/>
      <c r="AFX24" s="68"/>
      <c r="AFY24" s="68"/>
      <c r="AFZ24" s="68"/>
      <c r="AGA24" s="68"/>
      <c r="AGB24" s="68"/>
      <c r="AGC24" s="68"/>
      <c r="AGD24" s="68"/>
      <c r="AGE24" s="68"/>
      <c r="AGF24" s="68"/>
      <c r="AGG24" s="68"/>
      <c r="AGH24" s="68"/>
      <c r="AGI24" s="68"/>
      <c r="AGJ24" s="68"/>
      <c r="AGK24" s="68"/>
      <c r="AGL24" s="68"/>
      <c r="AGM24" s="68"/>
      <c r="AGN24" s="68"/>
      <c r="AGO24" s="68"/>
      <c r="AGP24" s="68"/>
      <c r="AGQ24" s="68"/>
      <c r="AGR24" s="68"/>
      <c r="AGS24" s="68"/>
      <c r="AGT24" s="68"/>
      <c r="AGU24" s="68"/>
      <c r="AGV24" s="68"/>
      <c r="AGW24" s="68"/>
      <c r="AGX24" s="68"/>
      <c r="AGY24" s="68"/>
      <c r="AGZ24" s="68"/>
      <c r="AHA24" s="68"/>
      <c r="AHB24" s="68"/>
      <c r="AHC24" s="68"/>
      <c r="AHD24" s="68"/>
      <c r="AHE24" s="68"/>
      <c r="AHF24" s="68"/>
      <c r="AHG24" s="68"/>
      <c r="AHH24" s="68"/>
      <c r="AHI24" s="68"/>
      <c r="AHJ24" s="68"/>
      <c r="AHK24" s="68"/>
      <c r="AHL24" s="68"/>
      <c r="AHM24" s="68"/>
      <c r="AHN24" s="68"/>
      <c r="AHO24" s="68"/>
      <c r="AHP24" s="68"/>
      <c r="AHQ24" s="68"/>
      <c r="AHR24" s="68"/>
      <c r="AHS24" s="68"/>
      <c r="AHT24" s="68"/>
      <c r="AHU24" s="68"/>
      <c r="AHV24" s="68"/>
      <c r="AHW24" s="68"/>
      <c r="AHX24" s="68"/>
      <c r="AHY24" s="68"/>
      <c r="AHZ24" s="68"/>
      <c r="AIA24" s="68"/>
      <c r="AIB24" s="68"/>
      <c r="AIC24" s="68"/>
      <c r="AID24" s="68"/>
      <c r="AIE24" s="68"/>
      <c r="AIF24" s="68"/>
      <c r="AIG24" s="68"/>
      <c r="AIH24" s="68"/>
      <c r="AII24" s="68"/>
      <c r="AIJ24" s="68"/>
      <c r="AIK24" s="68"/>
      <c r="AIL24" s="68"/>
      <c r="AIM24" s="68"/>
      <c r="AIN24" s="68"/>
      <c r="AIO24" s="68"/>
      <c r="AIP24" s="68"/>
      <c r="AIQ24" s="68"/>
      <c r="AIR24" s="68"/>
      <c r="AIS24" s="68"/>
      <c r="AIT24" s="68"/>
      <c r="AIU24" s="68"/>
      <c r="AIV24" s="68"/>
      <c r="AIW24" s="68"/>
      <c r="AIX24" s="68"/>
      <c r="AIY24" s="68"/>
      <c r="AIZ24" s="68"/>
      <c r="AJA24" s="68"/>
      <c r="AJB24" s="68"/>
      <c r="AJC24" s="68"/>
      <c r="AJD24" s="68"/>
      <c r="AJE24" s="68"/>
      <c r="AJF24" s="68"/>
      <c r="AJG24" s="68"/>
      <c r="AJH24" s="68"/>
      <c r="AJI24" s="68"/>
      <c r="AJJ24" s="68"/>
      <c r="AJK24" s="68"/>
      <c r="AJL24" s="68"/>
      <c r="AJM24" s="68"/>
      <c r="AJN24" s="68"/>
      <c r="AJO24" s="68"/>
      <c r="AJP24" s="68"/>
      <c r="AJQ24" s="68"/>
      <c r="AJR24" s="68"/>
      <c r="AJS24" s="68"/>
      <c r="AJT24" s="68"/>
      <c r="AJU24" s="68"/>
      <c r="AJV24" s="68"/>
      <c r="AJW24" s="68"/>
      <c r="AJX24" s="68"/>
      <c r="AJY24" s="68"/>
      <c r="AJZ24" s="68"/>
      <c r="AKA24" s="68"/>
      <c r="AKB24" s="68"/>
      <c r="AKC24" s="68"/>
      <c r="AKD24" s="68"/>
      <c r="AKE24" s="68"/>
      <c r="AKF24" s="68"/>
      <c r="AKG24" s="68"/>
      <c r="AKH24" s="68"/>
      <c r="AKI24" s="68"/>
      <c r="AKJ24" s="68"/>
      <c r="AKK24" s="68"/>
      <c r="AKL24" s="68"/>
      <c r="AKM24" s="68"/>
      <c r="AKN24" s="68"/>
      <c r="AKO24" s="68"/>
      <c r="AKP24" s="68"/>
      <c r="AKQ24" s="68"/>
      <c r="AKR24" s="68"/>
      <c r="AKS24" s="68"/>
      <c r="AKT24" s="68"/>
      <c r="AKU24" s="68"/>
      <c r="AKV24" s="68"/>
      <c r="AKW24" s="68"/>
      <c r="AKX24" s="68"/>
      <c r="AKY24" s="68"/>
      <c r="AKZ24" s="68"/>
      <c r="ALA24" s="68"/>
      <c r="ALB24" s="68"/>
      <c r="ALC24" s="68"/>
      <c r="ALD24" s="68"/>
      <c r="ALE24" s="68"/>
      <c r="ALF24" s="68"/>
      <c r="ALG24" s="68"/>
      <c r="ALH24" s="68"/>
      <c r="ALI24" s="68"/>
      <c r="ALJ24" s="68"/>
      <c r="ALK24" s="68"/>
      <c r="ALL24" s="68"/>
      <c r="ALM24" s="68"/>
      <c r="ALN24" s="68"/>
      <c r="ALO24" s="68"/>
      <c r="ALP24" s="68"/>
      <c r="ALQ24" s="68"/>
      <c r="ALR24" s="68"/>
      <c r="ALS24" s="68"/>
      <c r="ALT24" s="68"/>
      <c r="ALU24" s="68"/>
      <c r="ALV24" s="68"/>
      <c r="ALW24" s="68"/>
      <c r="ALX24" s="68"/>
      <c r="ALY24" s="68"/>
      <c r="ALZ24" s="68"/>
      <c r="AMA24" s="68"/>
      <c r="AMB24" s="68"/>
      <c r="AMC24" s="68"/>
      <c r="AMD24" s="68"/>
      <c r="AME24" s="68"/>
      <c r="AMF24" s="68"/>
      <c r="AMG24" s="68"/>
      <c r="AMH24" s="68"/>
      <c r="AMI24" s="68"/>
      <c r="AMJ24" s="68"/>
    </row>
    <row r="25" customFormat="false" ht="15" hidden="false" customHeight="false" outlineLevel="0" collapsed="false">
      <c r="A25" s="64"/>
      <c r="B25" s="69" t="s">
        <v>57</v>
      </c>
      <c r="C25" s="67" t="n">
        <v>4057655.4</v>
      </c>
      <c r="D25" s="67" t="n">
        <v>3794762.02</v>
      </c>
      <c r="E25" s="67" t="n">
        <f aca="false">D25-C25</f>
        <v>-262893.38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  <c r="IK25" s="68"/>
      <c r="IL25" s="68"/>
      <c r="IM25" s="68"/>
      <c r="IN25" s="68"/>
      <c r="IO25" s="68"/>
      <c r="IP25" s="68"/>
      <c r="IQ25" s="68"/>
      <c r="IR25" s="68"/>
      <c r="IS25" s="68"/>
      <c r="IT25" s="68"/>
      <c r="IU25" s="68"/>
      <c r="IV25" s="68"/>
      <c r="IW25" s="68"/>
      <c r="IX25" s="68"/>
      <c r="IY25" s="68"/>
      <c r="IZ25" s="68"/>
      <c r="JA25" s="68"/>
      <c r="JB25" s="68"/>
      <c r="JC25" s="68"/>
      <c r="JD25" s="68"/>
      <c r="JE25" s="68"/>
      <c r="JF25" s="68"/>
      <c r="JG25" s="68"/>
      <c r="JH25" s="68"/>
      <c r="JI25" s="68"/>
      <c r="JJ25" s="68"/>
      <c r="JK25" s="68"/>
      <c r="JL25" s="68"/>
      <c r="JM25" s="68"/>
      <c r="JN25" s="68"/>
      <c r="JO25" s="68"/>
      <c r="JP25" s="68"/>
      <c r="JQ25" s="68"/>
      <c r="JR25" s="68"/>
      <c r="JS25" s="68"/>
      <c r="JT25" s="68"/>
      <c r="JU25" s="68"/>
      <c r="JV25" s="68"/>
      <c r="JW25" s="68"/>
      <c r="JX25" s="68"/>
      <c r="JY25" s="68"/>
      <c r="JZ25" s="68"/>
      <c r="KA25" s="68"/>
      <c r="KB25" s="68"/>
      <c r="KC25" s="68"/>
      <c r="KD25" s="68"/>
      <c r="KE25" s="68"/>
      <c r="KF25" s="68"/>
      <c r="KG25" s="68"/>
      <c r="KH25" s="68"/>
      <c r="KI25" s="68"/>
      <c r="KJ25" s="68"/>
      <c r="KK25" s="68"/>
      <c r="KL25" s="68"/>
      <c r="KM25" s="68"/>
      <c r="KN25" s="68"/>
      <c r="KO25" s="68"/>
      <c r="KP25" s="68"/>
      <c r="KQ25" s="68"/>
      <c r="KR25" s="68"/>
      <c r="KS25" s="68"/>
      <c r="KT25" s="68"/>
      <c r="KU25" s="68"/>
      <c r="KV25" s="68"/>
      <c r="KW25" s="68"/>
      <c r="KX25" s="68"/>
      <c r="KY25" s="68"/>
      <c r="KZ25" s="68"/>
      <c r="LA25" s="68"/>
      <c r="LB25" s="68"/>
      <c r="LC25" s="68"/>
      <c r="LD25" s="68"/>
      <c r="LE25" s="68"/>
      <c r="LF25" s="68"/>
      <c r="LG25" s="68"/>
      <c r="LH25" s="68"/>
      <c r="LI25" s="68"/>
      <c r="LJ25" s="68"/>
      <c r="LK25" s="68"/>
      <c r="LL25" s="68"/>
      <c r="LM25" s="68"/>
      <c r="LN25" s="68"/>
      <c r="LO25" s="68"/>
      <c r="LP25" s="68"/>
      <c r="LQ25" s="68"/>
      <c r="LR25" s="68"/>
      <c r="LS25" s="68"/>
      <c r="LT25" s="68"/>
      <c r="LU25" s="68"/>
      <c r="LV25" s="68"/>
      <c r="LW25" s="68"/>
      <c r="LX25" s="68"/>
      <c r="LY25" s="68"/>
      <c r="LZ25" s="68"/>
      <c r="MA25" s="68"/>
      <c r="MB25" s="68"/>
      <c r="MC25" s="68"/>
      <c r="MD25" s="68"/>
      <c r="ME25" s="68"/>
      <c r="MF25" s="68"/>
      <c r="MG25" s="68"/>
      <c r="MH25" s="68"/>
      <c r="MI25" s="68"/>
      <c r="MJ25" s="68"/>
      <c r="MK25" s="68"/>
      <c r="ML25" s="68"/>
      <c r="MM25" s="68"/>
      <c r="MN25" s="68"/>
      <c r="MO25" s="68"/>
      <c r="MP25" s="68"/>
      <c r="MQ25" s="68"/>
      <c r="MR25" s="68"/>
      <c r="MS25" s="68"/>
      <c r="MT25" s="68"/>
      <c r="MU25" s="68"/>
      <c r="MV25" s="68"/>
      <c r="MW25" s="68"/>
      <c r="MX25" s="68"/>
      <c r="MY25" s="68"/>
      <c r="MZ25" s="68"/>
      <c r="NA25" s="68"/>
      <c r="NB25" s="68"/>
      <c r="NC25" s="68"/>
      <c r="ND25" s="68"/>
      <c r="NE25" s="68"/>
      <c r="NF25" s="68"/>
      <c r="NG25" s="68"/>
      <c r="NH25" s="68"/>
      <c r="NI25" s="68"/>
      <c r="NJ25" s="68"/>
      <c r="NK25" s="68"/>
      <c r="NL25" s="68"/>
      <c r="NM25" s="68"/>
      <c r="NN25" s="68"/>
      <c r="NO25" s="68"/>
      <c r="NP25" s="68"/>
      <c r="NQ25" s="68"/>
      <c r="NR25" s="68"/>
      <c r="NS25" s="68"/>
      <c r="NT25" s="68"/>
      <c r="NU25" s="68"/>
      <c r="NV25" s="68"/>
      <c r="NW25" s="68"/>
      <c r="NX25" s="68"/>
      <c r="NY25" s="68"/>
      <c r="NZ25" s="68"/>
      <c r="OA25" s="68"/>
      <c r="OB25" s="68"/>
      <c r="OC25" s="68"/>
      <c r="OD25" s="68"/>
      <c r="OE25" s="68"/>
      <c r="OF25" s="68"/>
      <c r="OG25" s="68"/>
      <c r="OH25" s="68"/>
      <c r="OI25" s="68"/>
      <c r="OJ25" s="68"/>
      <c r="OK25" s="68"/>
      <c r="OL25" s="68"/>
      <c r="OM25" s="68"/>
      <c r="ON25" s="68"/>
      <c r="OO25" s="68"/>
      <c r="OP25" s="68"/>
      <c r="OQ25" s="68"/>
      <c r="OR25" s="68"/>
      <c r="OS25" s="68"/>
      <c r="OT25" s="68"/>
      <c r="OU25" s="68"/>
      <c r="OV25" s="68"/>
      <c r="OW25" s="68"/>
      <c r="OX25" s="68"/>
      <c r="OY25" s="68"/>
      <c r="OZ25" s="68"/>
      <c r="PA25" s="68"/>
      <c r="PB25" s="68"/>
      <c r="PC25" s="68"/>
      <c r="PD25" s="68"/>
      <c r="PE25" s="68"/>
      <c r="PF25" s="68"/>
      <c r="PG25" s="68"/>
      <c r="PH25" s="68"/>
      <c r="PI25" s="68"/>
      <c r="PJ25" s="68"/>
      <c r="PK25" s="68"/>
      <c r="PL25" s="68"/>
      <c r="PM25" s="68"/>
      <c r="PN25" s="68"/>
      <c r="PO25" s="68"/>
      <c r="PP25" s="68"/>
      <c r="PQ25" s="68"/>
      <c r="PR25" s="68"/>
      <c r="PS25" s="68"/>
      <c r="PT25" s="68"/>
      <c r="PU25" s="68"/>
      <c r="PV25" s="68"/>
      <c r="PW25" s="68"/>
      <c r="PX25" s="68"/>
      <c r="PY25" s="68"/>
      <c r="PZ25" s="68"/>
      <c r="QA25" s="68"/>
      <c r="QB25" s="68"/>
      <c r="QC25" s="68"/>
      <c r="QD25" s="68"/>
      <c r="QE25" s="68"/>
      <c r="QF25" s="68"/>
      <c r="QG25" s="68"/>
      <c r="QH25" s="68"/>
      <c r="QI25" s="68"/>
      <c r="QJ25" s="68"/>
      <c r="QK25" s="68"/>
      <c r="QL25" s="68"/>
      <c r="QM25" s="68"/>
      <c r="QN25" s="68"/>
      <c r="QO25" s="68"/>
      <c r="QP25" s="68"/>
      <c r="QQ25" s="68"/>
      <c r="QR25" s="68"/>
      <c r="QS25" s="68"/>
      <c r="QT25" s="68"/>
      <c r="QU25" s="68"/>
      <c r="QV25" s="68"/>
      <c r="QW25" s="68"/>
      <c r="QX25" s="68"/>
      <c r="QY25" s="68"/>
      <c r="QZ25" s="68"/>
      <c r="RA25" s="68"/>
      <c r="RB25" s="68"/>
      <c r="RC25" s="68"/>
      <c r="RD25" s="68"/>
      <c r="RE25" s="68"/>
      <c r="RF25" s="68"/>
      <c r="RG25" s="68"/>
      <c r="RH25" s="68"/>
      <c r="RI25" s="68"/>
      <c r="RJ25" s="68"/>
      <c r="RK25" s="68"/>
      <c r="RL25" s="68"/>
      <c r="RM25" s="68"/>
      <c r="RN25" s="68"/>
      <c r="RO25" s="68"/>
      <c r="RP25" s="68"/>
      <c r="RQ25" s="68"/>
      <c r="RR25" s="68"/>
      <c r="RS25" s="68"/>
      <c r="RT25" s="68"/>
      <c r="RU25" s="68"/>
      <c r="RV25" s="68"/>
      <c r="RW25" s="68"/>
      <c r="RX25" s="68"/>
      <c r="RY25" s="68"/>
      <c r="RZ25" s="68"/>
      <c r="SA25" s="68"/>
      <c r="SB25" s="68"/>
      <c r="SC25" s="68"/>
      <c r="SD25" s="68"/>
      <c r="SE25" s="68"/>
      <c r="SF25" s="68"/>
      <c r="SG25" s="68"/>
      <c r="SH25" s="68"/>
      <c r="SI25" s="68"/>
      <c r="SJ25" s="68"/>
      <c r="SK25" s="68"/>
      <c r="SL25" s="68"/>
      <c r="SM25" s="68"/>
      <c r="SN25" s="68"/>
      <c r="SO25" s="68"/>
      <c r="SP25" s="68"/>
      <c r="SQ25" s="68"/>
      <c r="SR25" s="68"/>
      <c r="SS25" s="68"/>
      <c r="ST25" s="68"/>
      <c r="SU25" s="68"/>
      <c r="SV25" s="68"/>
      <c r="SW25" s="68"/>
      <c r="SX25" s="68"/>
      <c r="SY25" s="68"/>
      <c r="SZ25" s="68"/>
      <c r="TA25" s="68"/>
      <c r="TB25" s="68"/>
      <c r="TC25" s="68"/>
      <c r="TD25" s="68"/>
      <c r="TE25" s="68"/>
      <c r="TF25" s="68"/>
      <c r="TG25" s="68"/>
      <c r="TH25" s="68"/>
      <c r="TI25" s="68"/>
      <c r="TJ25" s="68"/>
      <c r="TK25" s="68"/>
      <c r="TL25" s="68"/>
      <c r="TM25" s="68"/>
      <c r="TN25" s="68"/>
      <c r="TO25" s="68"/>
      <c r="TP25" s="68"/>
      <c r="TQ25" s="68"/>
      <c r="TR25" s="68"/>
      <c r="TS25" s="68"/>
      <c r="TT25" s="68"/>
      <c r="TU25" s="68"/>
      <c r="TV25" s="68"/>
      <c r="TW25" s="68"/>
      <c r="TX25" s="68"/>
      <c r="TY25" s="68"/>
      <c r="TZ25" s="68"/>
      <c r="UA25" s="68"/>
      <c r="UB25" s="68"/>
      <c r="UC25" s="68"/>
      <c r="UD25" s="68"/>
      <c r="UE25" s="68"/>
      <c r="UF25" s="68"/>
      <c r="UG25" s="68"/>
      <c r="UH25" s="68"/>
      <c r="UI25" s="68"/>
      <c r="UJ25" s="68"/>
      <c r="UK25" s="68"/>
      <c r="UL25" s="68"/>
      <c r="UM25" s="68"/>
      <c r="UN25" s="68"/>
      <c r="UO25" s="68"/>
      <c r="UP25" s="68"/>
      <c r="UQ25" s="68"/>
      <c r="UR25" s="68"/>
      <c r="US25" s="68"/>
      <c r="UT25" s="68"/>
      <c r="UU25" s="68"/>
      <c r="UV25" s="68"/>
      <c r="UW25" s="68"/>
      <c r="UX25" s="68"/>
      <c r="UY25" s="68"/>
      <c r="UZ25" s="68"/>
      <c r="VA25" s="68"/>
      <c r="VB25" s="68"/>
      <c r="VC25" s="68"/>
      <c r="VD25" s="68"/>
      <c r="VE25" s="68"/>
      <c r="VF25" s="68"/>
      <c r="VG25" s="68"/>
      <c r="VH25" s="68"/>
      <c r="VI25" s="68"/>
      <c r="VJ25" s="68"/>
      <c r="VK25" s="68"/>
      <c r="VL25" s="68"/>
      <c r="VM25" s="68"/>
      <c r="VN25" s="68"/>
      <c r="VO25" s="68"/>
      <c r="VP25" s="68"/>
      <c r="VQ25" s="68"/>
      <c r="VR25" s="68"/>
      <c r="VS25" s="68"/>
      <c r="VT25" s="68"/>
      <c r="VU25" s="68"/>
      <c r="VV25" s="68"/>
      <c r="VW25" s="68"/>
      <c r="VX25" s="68"/>
      <c r="VY25" s="68"/>
      <c r="VZ25" s="68"/>
      <c r="WA25" s="68"/>
      <c r="WB25" s="68"/>
      <c r="WC25" s="68"/>
      <c r="WD25" s="68"/>
      <c r="WE25" s="68"/>
      <c r="WF25" s="68"/>
      <c r="WG25" s="68"/>
      <c r="WH25" s="68"/>
      <c r="WI25" s="68"/>
      <c r="WJ25" s="68"/>
      <c r="WK25" s="68"/>
      <c r="WL25" s="68"/>
      <c r="WM25" s="68"/>
      <c r="WN25" s="68"/>
      <c r="WO25" s="68"/>
      <c r="WP25" s="68"/>
      <c r="WQ25" s="68"/>
      <c r="WR25" s="68"/>
      <c r="WS25" s="68"/>
      <c r="WT25" s="68"/>
      <c r="WU25" s="68"/>
      <c r="WV25" s="68"/>
      <c r="WW25" s="68"/>
      <c r="WX25" s="68"/>
      <c r="WY25" s="68"/>
      <c r="WZ25" s="68"/>
      <c r="XA25" s="68"/>
      <c r="XB25" s="68"/>
      <c r="XC25" s="68"/>
      <c r="XD25" s="68"/>
      <c r="XE25" s="68"/>
      <c r="XF25" s="68"/>
      <c r="XG25" s="68"/>
      <c r="XH25" s="68"/>
      <c r="XI25" s="68"/>
      <c r="XJ25" s="68"/>
      <c r="XK25" s="68"/>
      <c r="XL25" s="68"/>
      <c r="XM25" s="68"/>
      <c r="XN25" s="68"/>
      <c r="XO25" s="68"/>
      <c r="XP25" s="68"/>
      <c r="XQ25" s="68"/>
      <c r="XR25" s="68"/>
      <c r="XS25" s="68"/>
      <c r="XT25" s="68"/>
      <c r="XU25" s="68"/>
      <c r="XV25" s="68"/>
      <c r="XW25" s="68"/>
      <c r="XX25" s="68"/>
      <c r="XY25" s="68"/>
      <c r="XZ25" s="68"/>
      <c r="YA25" s="68"/>
      <c r="YB25" s="68"/>
      <c r="YC25" s="68"/>
      <c r="YD25" s="68"/>
      <c r="YE25" s="68"/>
      <c r="YF25" s="68"/>
      <c r="YG25" s="68"/>
      <c r="YH25" s="68"/>
      <c r="YI25" s="68"/>
      <c r="YJ25" s="68"/>
      <c r="YK25" s="68"/>
      <c r="YL25" s="68"/>
      <c r="YM25" s="68"/>
      <c r="YN25" s="68"/>
      <c r="YO25" s="68"/>
      <c r="YP25" s="68"/>
      <c r="YQ25" s="68"/>
      <c r="YR25" s="68"/>
      <c r="YS25" s="68"/>
      <c r="YT25" s="68"/>
      <c r="YU25" s="68"/>
      <c r="YV25" s="68"/>
      <c r="YW25" s="68"/>
      <c r="YX25" s="68"/>
      <c r="YY25" s="68"/>
      <c r="YZ25" s="68"/>
      <c r="ZA25" s="68"/>
      <c r="ZB25" s="68"/>
      <c r="ZC25" s="68"/>
      <c r="ZD25" s="68"/>
      <c r="ZE25" s="68"/>
      <c r="ZF25" s="68"/>
      <c r="ZG25" s="68"/>
      <c r="ZH25" s="68"/>
      <c r="ZI25" s="68"/>
      <c r="ZJ25" s="68"/>
      <c r="ZK25" s="68"/>
      <c r="ZL25" s="68"/>
      <c r="ZM25" s="68"/>
      <c r="ZN25" s="68"/>
      <c r="ZO25" s="68"/>
      <c r="ZP25" s="68"/>
      <c r="ZQ25" s="68"/>
      <c r="ZR25" s="68"/>
      <c r="ZS25" s="68"/>
      <c r="ZT25" s="68"/>
      <c r="ZU25" s="68"/>
      <c r="ZV25" s="68"/>
      <c r="ZW25" s="68"/>
      <c r="ZX25" s="68"/>
      <c r="ZY25" s="68"/>
      <c r="ZZ25" s="68"/>
      <c r="AAA25" s="68"/>
      <c r="AAB25" s="68"/>
      <c r="AAC25" s="68"/>
      <c r="AAD25" s="68"/>
      <c r="AAE25" s="68"/>
      <c r="AAF25" s="68"/>
      <c r="AAG25" s="68"/>
      <c r="AAH25" s="68"/>
      <c r="AAI25" s="68"/>
      <c r="AAJ25" s="68"/>
      <c r="AAK25" s="68"/>
      <c r="AAL25" s="68"/>
      <c r="AAM25" s="68"/>
      <c r="AAN25" s="68"/>
      <c r="AAO25" s="68"/>
      <c r="AAP25" s="68"/>
      <c r="AAQ25" s="68"/>
      <c r="AAR25" s="68"/>
      <c r="AAS25" s="68"/>
      <c r="AAT25" s="68"/>
      <c r="AAU25" s="68"/>
      <c r="AAV25" s="68"/>
      <c r="AAW25" s="68"/>
      <c r="AAX25" s="68"/>
      <c r="AAY25" s="68"/>
      <c r="AAZ25" s="68"/>
      <c r="ABA25" s="68"/>
      <c r="ABB25" s="68"/>
      <c r="ABC25" s="68"/>
      <c r="ABD25" s="68"/>
      <c r="ABE25" s="68"/>
      <c r="ABF25" s="68"/>
      <c r="ABG25" s="68"/>
      <c r="ABH25" s="68"/>
      <c r="ABI25" s="68"/>
      <c r="ABJ25" s="68"/>
      <c r="ABK25" s="68"/>
      <c r="ABL25" s="68"/>
      <c r="ABM25" s="68"/>
      <c r="ABN25" s="68"/>
      <c r="ABO25" s="68"/>
      <c r="ABP25" s="68"/>
      <c r="ABQ25" s="68"/>
      <c r="ABR25" s="68"/>
      <c r="ABS25" s="68"/>
      <c r="ABT25" s="68"/>
      <c r="ABU25" s="68"/>
      <c r="ABV25" s="68"/>
      <c r="ABW25" s="68"/>
      <c r="ABX25" s="68"/>
      <c r="ABY25" s="68"/>
      <c r="ABZ25" s="68"/>
      <c r="ACA25" s="68"/>
      <c r="ACB25" s="68"/>
      <c r="ACC25" s="68"/>
      <c r="ACD25" s="68"/>
      <c r="ACE25" s="68"/>
      <c r="ACF25" s="68"/>
      <c r="ACG25" s="68"/>
      <c r="ACH25" s="68"/>
      <c r="ACI25" s="68"/>
      <c r="ACJ25" s="68"/>
      <c r="ACK25" s="68"/>
      <c r="ACL25" s="68"/>
      <c r="ACM25" s="68"/>
      <c r="ACN25" s="68"/>
      <c r="ACO25" s="68"/>
      <c r="ACP25" s="68"/>
      <c r="ACQ25" s="68"/>
      <c r="ACR25" s="68"/>
      <c r="ACS25" s="68"/>
      <c r="ACT25" s="68"/>
      <c r="ACU25" s="68"/>
      <c r="ACV25" s="68"/>
      <c r="ACW25" s="68"/>
      <c r="ACX25" s="68"/>
      <c r="ACY25" s="68"/>
      <c r="ACZ25" s="68"/>
      <c r="ADA25" s="68"/>
      <c r="ADB25" s="68"/>
      <c r="ADC25" s="68"/>
      <c r="ADD25" s="68"/>
      <c r="ADE25" s="68"/>
      <c r="ADF25" s="68"/>
      <c r="ADG25" s="68"/>
      <c r="ADH25" s="68"/>
      <c r="ADI25" s="68"/>
      <c r="ADJ25" s="68"/>
      <c r="ADK25" s="68"/>
      <c r="ADL25" s="68"/>
      <c r="ADM25" s="68"/>
      <c r="ADN25" s="68"/>
      <c r="ADO25" s="68"/>
      <c r="ADP25" s="68"/>
      <c r="ADQ25" s="68"/>
      <c r="ADR25" s="68"/>
      <c r="ADS25" s="68"/>
      <c r="ADT25" s="68"/>
      <c r="ADU25" s="68"/>
      <c r="ADV25" s="68"/>
      <c r="ADW25" s="68"/>
      <c r="ADX25" s="68"/>
      <c r="ADY25" s="68"/>
      <c r="ADZ25" s="68"/>
      <c r="AEA25" s="68"/>
      <c r="AEB25" s="68"/>
      <c r="AEC25" s="68"/>
      <c r="AED25" s="68"/>
      <c r="AEE25" s="68"/>
      <c r="AEF25" s="68"/>
      <c r="AEG25" s="68"/>
      <c r="AEH25" s="68"/>
      <c r="AEI25" s="68"/>
      <c r="AEJ25" s="68"/>
      <c r="AEK25" s="68"/>
      <c r="AEL25" s="68"/>
      <c r="AEM25" s="68"/>
      <c r="AEN25" s="68"/>
      <c r="AEO25" s="68"/>
      <c r="AEP25" s="68"/>
      <c r="AEQ25" s="68"/>
      <c r="AER25" s="68"/>
      <c r="AES25" s="68"/>
      <c r="AET25" s="68"/>
      <c r="AEU25" s="68"/>
      <c r="AEV25" s="68"/>
      <c r="AEW25" s="68"/>
      <c r="AEX25" s="68"/>
      <c r="AEY25" s="68"/>
      <c r="AEZ25" s="68"/>
      <c r="AFA25" s="68"/>
      <c r="AFB25" s="68"/>
      <c r="AFC25" s="68"/>
      <c r="AFD25" s="68"/>
      <c r="AFE25" s="68"/>
      <c r="AFF25" s="68"/>
      <c r="AFG25" s="68"/>
      <c r="AFH25" s="68"/>
      <c r="AFI25" s="68"/>
      <c r="AFJ25" s="68"/>
      <c r="AFK25" s="68"/>
      <c r="AFL25" s="68"/>
      <c r="AFM25" s="68"/>
      <c r="AFN25" s="68"/>
      <c r="AFO25" s="68"/>
      <c r="AFP25" s="68"/>
      <c r="AFQ25" s="68"/>
      <c r="AFR25" s="68"/>
      <c r="AFS25" s="68"/>
      <c r="AFT25" s="68"/>
      <c r="AFU25" s="68"/>
      <c r="AFV25" s="68"/>
      <c r="AFW25" s="68"/>
      <c r="AFX25" s="68"/>
      <c r="AFY25" s="68"/>
      <c r="AFZ25" s="68"/>
      <c r="AGA25" s="68"/>
      <c r="AGB25" s="68"/>
      <c r="AGC25" s="68"/>
      <c r="AGD25" s="68"/>
      <c r="AGE25" s="68"/>
      <c r="AGF25" s="68"/>
      <c r="AGG25" s="68"/>
      <c r="AGH25" s="68"/>
      <c r="AGI25" s="68"/>
      <c r="AGJ25" s="68"/>
      <c r="AGK25" s="68"/>
      <c r="AGL25" s="68"/>
      <c r="AGM25" s="68"/>
      <c r="AGN25" s="68"/>
      <c r="AGO25" s="68"/>
      <c r="AGP25" s="68"/>
      <c r="AGQ25" s="68"/>
      <c r="AGR25" s="68"/>
      <c r="AGS25" s="68"/>
      <c r="AGT25" s="68"/>
      <c r="AGU25" s="68"/>
      <c r="AGV25" s="68"/>
      <c r="AGW25" s="68"/>
      <c r="AGX25" s="68"/>
      <c r="AGY25" s="68"/>
      <c r="AGZ25" s="68"/>
      <c r="AHA25" s="68"/>
      <c r="AHB25" s="68"/>
      <c r="AHC25" s="68"/>
      <c r="AHD25" s="68"/>
      <c r="AHE25" s="68"/>
      <c r="AHF25" s="68"/>
      <c r="AHG25" s="68"/>
      <c r="AHH25" s="68"/>
      <c r="AHI25" s="68"/>
      <c r="AHJ25" s="68"/>
      <c r="AHK25" s="68"/>
      <c r="AHL25" s="68"/>
      <c r="AHM25" s="68"/>
      <c r="AHN25" s="68"/>
      <c r="AHO25" s="68"/>
      <c r="AHP25" s="68"/>
      <c r="AHQ25" s="68"/>
      <c r="AHR25" s="68"/>
      <c r="AHS25" s="68"/>
      <c r="AHT25" s="68"/>
      <c r="AHU25" s="68"/>
      <c r="AHV25" s="68"/>
      <c r="AHW25" s="68"/>
      <c r="AHX25" s="68"/>
      <c r="AHY25" s="68"/>
      <c r="AHZ25" s="68"/>
      <c r="AIA25" s="68"/>
      <c r="AIB25" s="68"/>
      <c r="AIC25" s="68"/>
      <c r="AID25" s="68"/>
      <c r="AIE25" s="68"/>
      <c r="AIF25" s="68"/>
      <c r="AIG25" s="68"/>
      <c r="AIH25" s="68"/>
      <c r="AII25" s="68"/>
      <c r="AIJ25" s="68"/>
      <c r="AIK25" s="68"/>
      <c r="AIL25" s="68"/>
      <c r="AIM25" s="68"/>
      <c r="AIN25" s="68"/>
      <c r="AIO25" s="68"/>
      <c r="AIP25" s="68"/>
      <c r="AIQ25" s="68"/>
      <c r="AIR25" s="68"/>
      <c r="AIS25" s="68"/>
      <c r="AIT25" s="68"/>
      <c r="AIU25" s="68"/>
      <c r="AIV25" s="68"/>
      <c r="AIW25" s="68"/>
      <c r="AIX25" s="68"/>
      <c r="AIY25" s="68"/>
      <c r="AIZ25" s="68"/>
      <c r="AJA25" s="68"/>
      <c r="AJB25" s="68"/>
      <c r="AJC25" s="68"/>
      <c r="AJD25" s="68"/>
      <c r="AJE25" s="68"/>
      <c r="AJF25" s="68"/>
      <c r="AJG25" s="68"/>
      <c r="AJH25" s="68"/>
      <c r="AJI25" s="68"/>
      <c r="AJJ25" s="68"/>
      <c r="AJK25" s="68"/>
      <c r="AJL25" s="68"/>
      <c r="AJM25" s="68"/>
      <c r="AJN25" s="68"/>
      <c r="AJO25" s="68"/>
      <c r="AJP25" s="68"/>
      <c r="AJQ25" s="68"/>
      <c r="AJR25" s="68"/>
      <c r="AJS25" s="68"/>
      <c r="AJT25" s="68"/>
      <c r="AJU25" s="68"/>
      <c r="AJV25" s="68"/>
      <c r="AJW25" s="68"/>
      <c r="AJX25" s="68"/>
      <c r="AJY25" s="68"/>
      <c r="AJZ25" s="68"/>
      <c r="AKA25" s="68"/>
      <c r="AKB25" s="68"/>
      <c r="AKC25" s="68"/>
      <c r="AKD25" s="68"/>
      <c r="AKE25" s="68"/>
      <c r="AKF25" s="68"/>
      <c r="AKG25" s="68"/>
      <c r="AKH25" s="68"/>
      <c r="AKI25" s="68"/>
      <c r="AKJ25" s="68"/>
      <c r="AKK25" s="68"/>
      <c r="AKL25" s="68"/>
      <c r="AKM25" s="68"/>
      <c r="AKN25" s="68"/>
      <c r="AKO25" s="68"/>
      <c r="AKP25" s="68"/>
      <c r="AKQ25" s="68"/>
      <c r="AKR25" s="68"/>
      <c r="AKS25" s="68"/>
      <c r="AKT25" s="68"/>
      <c r="AKU25" s="68"/>
      <c r="AKV25" s="68"/>
      <c r="AKW25" s="68"/>
      <c r="AKX25" s="68"/>
      <c r="AKY25" s="68"/>
      <c r="AKZ25" s="68"/>
      <c r="ALA25" s="68"/>
      <c r="ALB25" s="68"/>
      <c r="ALC25" s="68"/>
      <c r="ALD25" s="68"/>
      <c r="ALE25" s="68"/>
      <c r="ALF25" s="68"/>
      <c r="ALG25" s="68"/>
      <c r="ALH25" s="68"/>
      <c r="ALI25" s="68"/>
      <c r="ALJ25" s="68"/>
      <c r="ALK25" s="68"/>
      <c r="ALL25" s="68"/>
      <c r="ALM25" s="68"/>
      <c r="ALN25" s="68"/>
      <c r="ALO25" s="68"/>
      <c r="ALP25" s="68"/>
      <c r="ALQ25" s="68"/>
      <c r="ALR25" s="68"/>
      <c r="ALS25" s="68"/>
      <c r="ALT25" s="68"/>
      <c r="ALU25" s="68"/>
      <c r="ALV25" s="68"/>
      <c r="ALW25" s="68"/>
      <c r="ALX25" s="68"/>
      <c r="ALY25" s="68"/>
      <c r="ALZ25" s="68"/>
      <c r="AMA25" s="68"/>
      <c r="AMB25" s="68"/>
      <c r="AMC25" s="68"/>
      <c r="AMD25" s="68"/>
      <c r="AME25" s="68"/>
      <c r="AMF25" s="68"/>
      <c r="AMG25" s="68"/>
      <c r="AMH25" s="68"/>
      <c r="AMI25" s="68"/>
      <c r="AMJ25" s="68"/>
    </row>
    <row r="26" customFormat="false" ht="23.85" hidden="false" customHeight="false" outlineLevel="0" collapsed="false">
      <c r="A26" s="64"/>
      <c r="B26" s="76" t="s">
        <v>58</v>
      </c>
      <c r="C26" s="67" t="n">
        <f aca="false">35864.75+194045.76</f>
        <v>229910.51</v>
      </c>
      <c r="D26" s="67" t="n">
        <f aca="false">35864.75+160813.41</f>
        <v>196678.16</v>
      </c>
      <c r="E26" s="67" t="n">
        <f aca="false">D26-C26</f>
        <v>-33232.35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  <c r="AJJ26" s="68"/>
      <c r="AJK26" s="68"/>
      <c r="AJL26" s="68"/>
      <c r="AJM26" s="68"/>
      <c r="AJN26" s="68"/>
      <c r="AJO26" s="68"/>
      <c r="AJP26" s="68"/>
      <c r="AJQ26" s="68"/>
      <c r="AJR26" s="68"/>
      <c r="AJS26" s="68"/>
      <c r="AJT26" s="68"/>
      <c r="AJU26" s="68"/>
      <c r="AJV26" s="68"/>
      <c r="AJW26" s="68"/>
      <c r="AJX26" s="68"/>
      <c r="AJY26" s="68"/>
      <c r="AJZ26" s="68"/>
      <c r="AKA26" s="68"/>
      <c r="AKB26" s="68"/>
      <c r="AKC26" s="68"/>
      <c r="AKD26" s="68"/>
      <c r="AKE26" s="68"/>
      <c r="AKF26" s="68"/>
      <c r="AKG26" s="68"/>
      <c r="AKH26" s="68"/>
      <c r="AKI26" s="68"/>
      <c r="AKJ26" s="68"/>
      <c r="AKK26" s="68"/>
      <c r="AKL26" s="68"/>
      <c r="AKM26" s="68"/>
      <c r="AKN26" s="68"/>
      <c r="AKO26" s="68"/>
      <c r="AKP26" s="68"/>
      <c r="AKQ26" s="68"/>
      <c r="AKR26" s="68"/>
      <c r="AKS26" s="68"/>
      <c r="AKT26" s="68"/>
      <c r="AKU26" s="68"/>
      <c r="AKV26" s="68"/>
      <c r="AKW26" s="68"/>
      <c r="AKX26" s="68"/>
      <c r="AKY26" s="68"/>
      <c r="AKZ26" s="68"/>
      <c r="ALA26" s="68"/>
      <c r="ALB26" s="68"/>
      <c r="ALC26" s="68"/>
      <c r="ALD26" s="68"/>
      <c r="ALE26" s="68"/>
      <c r="ALF26" s="68"/>
      <c r="ALG26" s="68"/>
      <c r="ALH26" s="68"/>
      <c r="ALI26" s="68"/>
      <c r="ALJ26" s="68"/>
      <c r="ALK26" s="68"/>
      <c r="ALL26" s="68"/>
      <c r="ALM26" s="68"/>
      <c r="ALN26" s="68"/>
      <c r="ALO26" s="68"/>
      <c r="ALP26" s="68"/>
      <c r="ALQ26" s="68"/>
      <c r="ALR26" s="68"/>
      <c r="ALS26" s="68"/>
      <c r="ALT26" s="68"/>
      <c r="ALU26" s="68"/>
      <c r="ALV26" s="68"/>
      <c r="ALW26" s="68"/>
      <c r="ALX26" s="68"/>
      <c r="ALY26" s="68"/>
      <c r="ALZ26" s="68"/>
      <c r="AMA26" s="68"/>
      <c r="AMB26" s="68"/>
      <c r="AMC26" s="68"/>
      <c r="AMD26" s="68"/>
      <c r="AME26" s="68"/>
      <c r="AMF26" s="68"/>
      <c r="AMG26" s="68"/>
      <c r="AMH26" s="68"/>
      <c r="AMI26" s="68"/>
      <c r="AMJ26" s="68"/>
    </row>
    <row r="27" customFormat="false" ht="16.5" hidden="false" customHeight="true" outlineLevel="0" collapsed="false">
      <c r="A27" s="64"/>
      <c r="B27" s="76" t="s">
        <v>59</v>
      </c>
      <c r="C27" s="67" t="n">
        <f aca="false">75+7.85+3617.96+1563.34</f>
        <v>5264.15</v>
      </c>
      <c r="D27" s="67" t="n">
        <f aca="false">75+7.85+3725.42+1455.88</f>
        <v>5264.15</v>
      </c>
      <c r="E27" s="67" t="n">
        <f aca="false">D27-C27</f>
        <v>0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  <c r="IK27" s="68"/>
      <c r="IL27" s="68"/>
      <c r="IM27" s="68"/>
      <c r="IN27" s="68"/>
      <c r="IO27" s="68"/>
      <c r="IP27" s="68"/>
      <c r="IQ27" s="68"/>
      <c r="IR27" s="68"/>
      <c r="IS27" s="68"/>
      <c r="IT27" s="68"/>
      <c r="IU27" s="68"/>
      <c r="IV27" s="68"/>
      <c r="IW27" s="68"/>
      <c r="IX27" s="68"/>
      <c r="IY27" s="68"/>
      <c r="IZ27" s="68"/>
      <c r="JA27" s="68"/>
      <c r="JB27" s="68"/>
      <c r="JC27" s="68"/>
      <c r="JD27" s="68"/>
      <c r="JE27" s="68"/>
      <c r="JF27" s="68"/>
      <c r="JG27" s="68"/>
      <c r="JH27" s="68"/>
      <c r="JI27" s="68"/>
      <c r="JJ27" s="68"/>
      <c r="JK27" s="68"/>
      <c r="JL27" s="68"/>
      <c r="JM27" s="68"/>
      <c r="JN27" s="68"/>
      <c r="JO27" s="68"/>
      <c r="JP27" s="68"/>
      <c r="JQ27" s="68"/>
      <c r="JR27" s="68"/>
      <c r="JS27" s="68"/>
      <c r="JT27" s="68"/>
      <c r="JU27" s="68"/>
      <c r="JV27" s="68"/>
      <c r="JW27" s="68"/>
      <c r="JX27" s="68"/>
      <c r="JY27" s="68"/>
      <c r="JZ27" s="68"/>
      <c r="KA27" s="68"/>
      <c r="KB27" s="68"/>
      <c r="KC27" s="68"/>
      <c r="KD27" s="68"/>
      <c r="KE27" s="68"/>
      <c r="KF27" s="68"/>
      <c r="KG27" s="68"/>
      <c r="KH27" s="68"/>
      <c r="KI27" s="68"/>
      <c r="KJ27" s="68"/>
      <c r="KK27" s="68"/>
      <c r="KL27" s="68"/>
      <c r="KM27" s="68"/>
      <c r="KN27" s="68"/>
      <c r="KO27" s="68"/>
      <c r="KP27" s="68"/>
      <c r="KQ27" s="68"/>
      <c r="KR27" s="68"/>
      <c r="KS27" s="68"/>
      <c r="KT27" s="68"/>
      <c r="KU27" s="68"/>
      <c r="KV27" s="68"/>
      <c r="KW27" s="68"/>
      <c r="KX27" s="68"/>
      <c r="KY27" s="68"/>
      <c r="KZ27" s="68"/>
      <c r="LA27" s="68"/>
      <c r="LB27" s="68"/>
      <c r="LC27" s="68"/>
      <c r="LD27" s="68"/>
      <c r="LE27" s="68"/>
      <c r="LF27" s="68"/>
      <c r="LG27" s="68"/>
      <c r="LH27" s="68"/>
      <c r="LI27" s="68"/>
      <c r="LJ27" s="68"/>
      <c r="LK27" s="68"/>
      <c r="LL27" s="68"/>
      <c r="LM27" s="68"/>
      <c r="LN27" s="68"/>
      <c r="LO27" s="68"/>
      <c r="LP27" s="68"/>
      <c r="LQ27" s="68"/>
      <c r="LR27" s="68"/>
      <c r="LS27" s="68"/>
      <c r="LT27" s="68"/>
      <c r="LU27" s="68"/>
      <c r="LV27" s="68"/>
      <c r="LW27" s="68"/>
      <c r="LX27" s="68"/>
      <c r="LY27" s="68"/>
      <c r="LZ27" s="68"/>
      <c r="MA27" s="68"/>
      <c r="MB27" s="68"/>
      <c r="MC27" s="68"/>
      <c r="MD27" s="68"/>
      <c r="ME27" s="68"/>
      <c r="MF27" s="68"/>
      <c r="MG27" s="68"/>
      <c r="MH27" s="68"/>
      <c r="MI27" s="68"/>
      <c r="MJ27" s="68"/>
      <c r="MK27" s="68"/>
      <c r="ML27" s="68"/>
      <c r="MM27" s="68"/>
      <c r="MN27" s="68"/>
      <c r="MO27" s="68"/>
      <c r="MP27" s="68"/>
      <c r="MQ27" s="68"/>
      <c r="MR27" s="68"/>
      <c r="MS27" s="68"/>
      <c r="MT27" s="68"/>
      <c r="MU27" s="68"/>
      <c r="MV27" s="68"/>
      <c r="MW27" s="68"/>
      <c r="MX27" s="68"/>
      <c r="MY27" s="68"/>
      <c r="MZ27" s="68"/>
      <c r="NA27" s="68"/>
      <c r="NB27" s="68"/>
      <c r="NC27" s="68"/>
      <c r="ND27" s="68"/>
      <c r="NE27" s="68"/>
      <c r="NF27" s="68"/>
      <c r="NG27" s="68"/>
      <c r="NH27" s="68"/>
      <c r="NI27" s="68"/>
      <c r="NJ27" s="68"/>
      <c r="NK27" s="68"/>
      <c r="NL27" s="68"/>
      <c r="NM27" s="68"/>
      <c r="NN27" s="68"/>
      <c r="NO27" s="68"/>
      <c r="NP27" s="68"/>
      <c r="NQ27" s="68"/>
      <c r="NR27" s="68"/>
      <c r="NS27" s="68"/>
      <c r="NT27" s="68"/>
      <c r="NU27" s="68"/>
      <c r="NV27" s="68"/>
      <c r="NW27" s="68"/>
      <c r="NX27" s="68"/>
      <c r="NY27" s="68"/>
      <c r="NZ27" s="68"/>
      <c r="OA27" s="68"/>
      <c r="OB27" s="68"/>
      <c r="OC27" s="68"/>
      <c r="OD27" s="68"/>
      <c r="OE27" s="68"/>
      <c r="OF27" s="68"/>
      <c r="OG27" s="68"/>
      <c r="OH27" s="68"/>
      <c r="OI27" s="68"/>
      <c r="OJ27" s="68"/>
      <c r="OK27" s="68"/>
      <c r="OL27" s="68"/>
      <c r="OM27" s="68"/>
      <c r="ON27" s="68"/>
      <c r="OO27" s="68"/>
      <c r="OP27" s="68"/>
      <c r="OQ27" s="68"/>
      <c r="OR27" s="68"/>
      <c r="OS27" s="68"/>
      <c r="OT27" s="68"/>
      <c r="OU27" s="68"/>
      <c r="OV27" s="68"/>
      <c r="OW27" s="68"/>
      <c r="OX27" s="68"/>
      <c r="OY27" s="68"/>
      <c r="OZ27" s="68"/>
      <c r="PA27" s="68"/>
      <c r="PB27" s="68"/>
      <c r="PC27" s="68"/>
      <c r="PD27" s="68"/>
      <c r="PE27" s="68"/>
      <c r="PF27" s="68"/>
      <c r="PG27" s="68"/>
      <c r="PH27" s="68"/>
      <c r="PI27" s="68"/>
      <c r="PJ27" s="68"/>
      <c r="PK27" s="68"/>
      <c r="PL27" s="68"/>
      <c r="PM27" s="68"/>
      <c r="PN27" s="68"/>
      <c r="PO27" s="68"/>
      <c r="PP27" s="68"/>
      <c r="PQ27" s="68"/>
      <c r="PR27" s="68"/>
      <c r="PS27" s="68"/>
      <c r="PT27" s="68"/>
      <c r="PU27" s="68"/>
      <c r="PV27" s="68"/>
      <c r="PW27" s="68"/>
      <c r="PX27" s="68"/>
      <c r="PY27" s="68"/>
      <c r="PZ27" s="68"/>
      <c r="QA27" s="68"/>
      <c r="QB27" s="68"/>
      <c r="QC27" s="68"/>
      <c r="QD27" s="68"/>
      <c r="QE27" s="68"/>
      <c r="QF27" s="68"/>
      <c r="QG27" s="68"/>
      <c r="QH27" s="68"/>
      <c r="QI27" s="68"/>
      <c r="QJ27" s="68"/>
      <c r="QK27" s="68"/>
      <c r="QL27" s="68"/>
      <c r="QM27" s="68"/>
      <c r="QN27" s="68"/>
      <c r="QO27" s="68"/>
      <c r="QP27" s="68"/>
      <c r="QQ27" s="68"/>
      <c r="QR27" s="68"/>
      <c r="QS27" s="68"/>
      <c r="QT27" s="68"/>
      <c r="QU27" s="68"/>
      <c r="QV27" s="68"/>
      <c r="QW27" s="68"/>
      <c r="QX27" s="68"/>
      <c r="QY27" s="68"/>
      <c r="QZ27" s="68"/>
      <c r="RA27" s="68"/>
      <c r="RB27" s="68"/>
      <c r="RC27" s="68"/>
      <c r="RD27" s="68"/>
      <c r="RE27" s="68"/>
      <c r="RF27" s="68"/>
      <c r="RG27" s="68"/>
      <c r="RH27" s="68"/>
      <c r="RI27" s="68"/>
      <c r="RJ27" s="68"/>
      <c r="RK27" s="68"/>
      <c r="RL27" s="68"/>
      <c r="RM27" s="68"/>
      <c r="RN27" s="68"/>
      <c r="RO27" s="68"/>
      <c r="RP27" s="68"/>
      <c r="RQ27" s="68"/>
      <c r="RR27" s="68"/>
      <c r="RS27" s="68"/>
      <c r="RT27" s="68"/>
      <c r="RU27" s="68"/>
      <c r="RV27" s="68"/>
      <c r="RW27" s="68"/>
      <c r="RX27" s="68"/>
      <c r="RY27" s="68"/>
      <c r="RZ27" s="68"/>
      <c r="SA27" s="68"/>
      <c r="SB27" s="68"/>
      <c r="SC27" s="68"/>
      <c r="SD27" s="68"/>
      <c r="SE27" s="68"/>
      <c r="SF27" s="68"/>
      <c r="SG27" s="68"/>
      <c r="SH27" s="68"/>
      <c r="SI27" s="68"/>
      <c r="SJ27" s="68"/>
      <c r="SK27" s="68"/>
      <c r="SL27" s="68"/>
      <c r="SM27" s="68"/>
      <c r="SN27" s="68"/>
      <c r="SO27" s="68"/>
      <c r="SP27" s="68"/>
      <c r="SQ27" s="68"/>
      <c r="SR27" s="68"/>
      <c r="SS27" s="68"/>
      <c r="ST27" s="68"/>
      <c r="SU27" s="68"/>
      <c r="SV27" s="68"/>
      <c r="SW27" s="68"/>
      <c r="SX27" s="68"/>
      <c r="SY27" s="68"/>
      <c r="SZ27" s="68"/>
      <c r="TA27" s="68"/>
      <c r="TB27" s="68"/>
      <c r="TC27" s="68"/>
      <c r="TD27" s="68"/>
      <c r="TE27" s="68"/>
      <c r="TF27" s="68"/>
      <c r="TG27" s="68"/>
      <c r="TH27" s="68"/>
      <c r="TI27" s="68"/>
      <c r="TJ27" s="68"/>
      <c r="TK27" s="68"/>
      <c r="TL27" s="68"/>
      <c r="TM27" s="68"/>
      <c r="TN27" s="68"/>
      <c r="TO27" s="68"/>
      <c r="TP27" s="68"/>
      <c r="TQ27" s="68"/>
      <c r="TR27" s="68"/>
      <c r="TS27" s="68"/>
      <c r="TT27" s="68"/>
      <c r="TU27" s="68"/>
      <c r="TV27" s="68"/>
      <c r="TW27" s="68"/>
      <c r="TX27" s="68"/>
      <c r="TY27" s="68"/>
      <c r="TZ27" s="68"/>
      <c r="UA27" s="68"/>
      <c r="UB27" s="68"/>
      <c r="UC27" s="68"/>
      <c r="UD27" s="68"/>
      <c r="UE27" s="68"/>
      <c r="UF27" s="68"/>
      <c r="UG27" s="68"/>
      <c r="UH27" s="68"/>
      <c r="UI27" s="68"/>
      <c r="UJ27" s="68"/>
      <c r="UK27" s="68"/>
      <c r="UL27" s="68"/>
      <c r="UM27" s="68"/>
      <c r="UN27" s="68"/>
      <c r="UO27" s="68"/>
      <c r="UP27" s="68"/>
      <c r="UQ27" s="68"/>
      <c r="UR27" s="68"/>
      <c r="US27" s="68"/>
      <c r="UT27" s="68"/>
      <c r="UU27" s="68"/>
      <c r="UV27" s="68"/>
      <c r="UW27" s="68"/>
      <c r="UX27" s="68"/>
      <c r="UY27" s="68"/>
      <c r="UZ27" s="68"/>
      <c r="VA27" s="68"/>
      <c r="VB27" s="68"/>
      <c r="VC27" s="68"/>
      <c r="VD27" s="68"/>
      <c r="VE27" s="68"/>
      <c r="VF27" s="68"/>
      <c r="VG27" s="68"/>
      <c r="VH27" s="68"/>
      <c r="VI27" s="68"/>
      <c r="VJ27" s="68"/>
      <c r="VK27" s="68"/>
      <c r="VL27" s="68"/>
      <c r="VM27" s="68"/>
      <c r="VN27" s="68"/>
      <c r="VO27" s="68"/>
      <c r="VP27" s="68"/>
      <c r="VQ27" s="68"/>
      <c r="VR27" s="68"/>
      <c r="VS27" s="68"/>
      <c r="VT27" s="68"/>
      <c r="VU27" s="68"/>
      <c r="VV27" s="68"/>
      <c r="VW27" s="68"/>
      <c r="VX27" s="68"/>
      <c r="VY27" s="68"/>
      <c r="VZ27" s="68"/>
      <c r="WA27" s="68"/>
      <c r="WB27" s="68"/>
      <c r="WC27" s="68"/>
      <c r="WD27" s="68"/>
      <c r="WE27" s="68"/>
      <c r="WF27" s="68"/>
      <c r="WG27" s="68"/>
      <c r="WH27" s="68"/>
      <c r="WI27" s="68"/>
      <c r="WJ27" s="68"/>
      <c r="WK27" s="68"/>
      <c r="WL27" s="68"/>
      <c r="WM27" s="68"/>
      <c r="WN27" s="68"/>
      <c r="WO27" s="68"/>
      <c r="WP27" s="68"/>
      <c r="WQ27" s="68"/>
      <c r="WR27" s="68"/>
      <c r="WS27" s="68"/>
      <c r="WT27" s="68"/>
      <c r="WU27" s="68"/>
      <c r="WV27" s="68"/>
      <c r="WW27" s="68"/>
      <c r="WX27" s="68"/>
      <c r="WY27" s="68"/>
      <c r="WZ27" s="68"/>
      <c r="XA27" s="68"/>
      <c r="XB27" s="68"/>
      <c r="XC27" s="68"/>
      <c r="XD27" s="68"/>
      <c r="XE27" s="68"/>
      <c r="XF27" s="68"/>
      <c r="XG27" s="68"/>
      <c r="XH27" s="68"/>
      <c r="XI27" s="68"/>
      <c r="XJ27" s="68"/>
      <c r="XK27" s="68"/>
      <c r="XL27" s="68"/>
      <c r="XM27" s="68"/>
      <c r="XN27" s="68"/>
      <c r="XO27" s="68"/>
      <c r="XP27" s="68"/>
      <c r="XQ27" s="68"/>
      <c r="XR27" s="68"/>
      <c r="XS27" s="68"/>
      <c r="XT27" s="68"/>
      <c r="XU27" s="68"/>
      <c r="XV27" s="68"/>
      <c r="XW27" s="68"/>
      <c r="XX27" s="68"/>
      <c r="XY27" s="68"/>
      <c r="XZ27" s="68"/>
      <c r="YA27" s="68"/>
      <c r="YB27" s="68"/>
      <c r="YC27" s="68"/>
      <c r="YD27" s="68"/>
      <c r="YE27" s="68"/>
      <c r="YF27" s="68"/>
      <c r="YG27" s="68"/>
      <c r="YH27" s="68"/>
      <c r="YI27" s="68"/>
      <c r="YJ27" s="68"/>
      <c r="YK27" s="68"/>
      <c r="YL27" s="68"/>
      <c r="YM27" s="68"/>
      <c r="YN27" s="68"/>
      <c r="YO27" s="68"/>
      <c r="YP27" s="68"/>
      <c r="YQ27" s="68"/>
      <c r="YR27" s="68"/>
      <c r="YS27" s="68"/>
      <c r="YT27" s="68"/>
      <c r="YU27" s="68"/>
      <c r="YV27" s="68"/>
      <c r="YW27" s="68"/>
      <c r="YX27" s="68"/>
      <c r="YY27" s="68"/>
      <c r="YZ27" s="68"/>
      <c r="ZA27" s="68"/>
      <c r="ZB27" s="68"/>
      <c r="ZC27" s="68"/>
      <c r="ZD27" s="68"/>
      <c r="ZE27" s="68"/>
      <c r="ZF27" s="68"/>
      <c r="ZG27" s="68"/>
      <c r="ZH27" s="68"/>
      <c r="ZI27" s="68"/>
      <c r="ZJ27" s="68"/>
      <c r="ZK27" s="68"/>
      <c r="ZL27" s="68"/>
      <c r="ZM27" s="68"/>
      <c r="ZN27" s="68"/>
      <c r="ZO27" s="68"/>
      <c r="ZP27" s="68"/>
      <c r="ZQ27" s="68"/>
      <c r="ZR27" s="68"/>
      <c r="ZS27" s="68"/>
      <c r="ZT27" s="68"/>
      <c r="ZU27" s="68"/>
      <c r="ZV27" s="68"/>
      <c r="ZW27" s="68"/>
      <c r="ZX27" s="68"/>
      <c r="ZY27" s="68"/>
      <c r="ZZ27" s="68"/>
      <c r="AAA27" s="68"/>
      <c r="AAB27" s="68"/>
      <c r="AAC27" s="68"/>
      <c r="AAD27" s="68"/>
      <c r="AAE27" s="68"/>
      <c r="AAF27" s="68"/>
      <c r="AAG27" s="68"/>
      <c r="AAH27" s="68"/>
      <c r="AAI27" s="68"/>
      <c r="AAJ27" s="68"/>
      <c r="AAK27" s="68"/>
      <c r="AAL27" s="68"/>
      <c r="AAM27" s="68"/>
      <c r="AAN27" s="68"/>
      <c r="AAO27" s="68"/>
      <c r="AAP27" s="68"/>
      <c r="AAQ27" s="68"/>
      <c r="AAR27" s="68"/>
      <c r="AAS27" s="68"/>
      <c r="AAT27" s="68"/>
      <c r="AAU27" s="68"/>
      <c r="AAV27" s="68"/>
      <c r="AAW27" s="68"/>
      <c r="AAX27" s="68"/>
      <c r="AAY27" s="68"/>
      <c r="AAZ27" s="68"/>
      <c r="ABA27" s="68"/>
      <c r="ABB27" s="68"/>
      <c r="ABC27" s="68"/>
      <c r="ABD27" s="68"/>
      <c r="ABE27" s="68"/>
      <c r="ABF27" s="68"/>
      <c r="ABG27" s="68"/>
      <c r="ABH27" s="68"/>
      <c r="ABI27" s="68"/>
      <c r="ABJ27" s="68"/>
      <c r="ABK27" s="68"/>
      <c r="ABL27" s="68"/>
      <c r="ABM27" s="68"/>
      <c r="ABN27" s="68"/>
      <c r="ABO27" s="68"/>
      <c r="ABP27" s="68"/>
      <c r="ABQ27" s="68"/>
      <c r="ABR27" s="68"/>
      <c r="ABS27" s="68"/>
      <c r="ABT27" s="68"/>
      <c r="ABU27" s="68"/>
      <c r="ABV27" s="68"/>
      <c r="ABW27" s="68"/>
      <c r="ABX27" s="68"/>
      <c r="ABY27" s="68"/>
      <c r="ABZ27" s="68"/>
      <c r="ACA27" s="68"/>
      <c r="ACB27" s="68"/>
      <c r="ACC27" s="68"/>
      <c r="ACD27" s="68"/>
      <c r="ACE27" s="68"/>
      <c r="ACF27" s="68"/>
      <c r="ACG27" s="68"/>
      <c r="ACH27" s="68"/>
      <c r="ACI27" s="68"/>
      <c r="ACJ27" s="68"/>
      <c r="ACK27" s="68"/>
      <c r="ACL27" s="68"/>
      <c r="ACM27" s="68"/>
      <c r="ACN27" s="68"/>
      <c r="ACO27" s="68"/>
      <c r="ACP27" s="68"/>
      <c r="ACQ27" s="68"/>
      <c r="ACR27" s="68"/>
      <c r="ACS27" s="68"/>
      <c r="ACT27" s="68"/>
      <c r="ACU27" s="68"/>
      <c r="ACV27" s="68"/>
      <c r="ACW27" s="68"/>
      <c r="ACX27" s="68"/>
      <c r="ACY27" s="68"/>
      <c r="ACZ27" s="68"/>
      <c r="ADA27" s="68"/>
      <c r="ADB27" s="68"/>
      <c r="ADC27" s="68"/>
      <c r="ADD27" s="68"/>
      <c r="ADE27" s="68"/>
      <c r="ADF27" s="68"/>
      <c r="ADG27" s="68"/>
      <c r="ADH27" s="68"/>
      <c r="ADI27" s="68"/>
      <c r="ADJ27" s="68"/>
      <c r="ADK27" s="68"/>
      <c r="ADL27" s="68"/>
      <c r="ADM27" s="68"/>
      <c r="ADN27" s="68"/>
      <c r="ADO27" s="68"/>
      <c r="ADP27" s="68"/>
      <c r="ADQ27" s="68"/>
      <c r="ADR27" s="68"/>
      <c r="ADS27" s="68"/>
      <c r="ADT27" s="68"/>
      <c r="ADU27" s="68"/>
      <c r="ADV27" s="68"/>
      <c r="ADW27" s="68"/>
      <c r="ADX27" s="68"/>
      <c r="ADY27" s="68"/>
      <c r="ADZ27" s="68"/>
      <c r="AEA27" s="68"/>
      <c r="AEB27" s="68"/>
      <c r="AEC27" s="68"/>
      <c r="AED27" s="68"/>
      <c r="AEE27" s="68"/>
      <c r="AEF27" s="68"/>
      <c r="AEG27" s="68"/>
      <c r="AEH27" s="68"/>
      <c r="AEI27" s="68"/>
      <c r="AEJ27" s="68"/>
      <c r="AEK27" s="68"/>
      <c r="AEL27" s="68"/>
      <c r="AEM27" s="68"/>
      <c r="AEN27" s="68"/>
      <c r="AEO27" s="68"/>
      <c r="AEP27" s="68"/>
      <c r="AEQ27" s="68"/>
      <c r="AER27" s="68"/>
      <c r="AES27" s="68"/>
      <c r="AET27" s="68"/>
      <c r="AEU27" s="68"/>
      <c r="AEV27" s="68"/>
      <c r="AEW27" s="68"/>
      <c r="AEX27" s="68"/>
      <c r="AEY27" s="68"/>
      <c r="AEZ27" s="68"/>
      <c r="AFA27" s="68"/>
      <c r="AFB27" s="68"/>
      <c r="AFC27" s="68"/>
      <c r="AFD27" s="68"/>
      <c r="AFE27" s="68"/>
      <c r="AFF27" s="68"/>
      <c r="AFG27" s="68"/>
      <c r="AFH27" s="68"/>
      <c r="AFI27" s="68"/>
      <c r="AFJ27" s="68"/>
      <c r="AFK27" s="68"/>
      <c r="AFL27" s="68"/>
      <c r="AFM27" s="68"/>
      <c r="AFN27" s="68"/>
      <c r="AFO27" s="68"/>
      <c r="AFP27" s="68"/>
      <c r="AFQ27" s="68"/>
      <c r="AFR27" s="68"/>
      <c r="AFS27" s="68"/>
      <c r="AFT27" s="68"/>
      <c r="AFU27" s="68"/>
      <c r="AFV27" s="68"/>
      <c r="AFW27" s="68"/>
      <c r="AFX27" s="68"/>
      <c r="AFY27" s="68"/>
      <c r="AFZ27" s="68"/>
      <c r="AGA27" s="68"/>
      <c r="AGB27" s="68"/>
      <c r="AGC27" s="68"/>
      <c r="AGD27" s="68"/>
      <c r="AGE27" s="68"/>
      <c r="AGF27" s="68"/>
      <c r="AGG27" s="68"/>
      <c r="AGH27" s="68"/>
      <c r="AGI27" s="68"/>
      <c r="AGJ27" s="68"/>
      <c r="AGK27" s="68"/>
      <c r="AGL27" s="68"/>
      <c r="AGM27" s="68"/>
      <c r="AGN27" s="68"/>
      <c r="AGO27" s="68"/>
      <c r="AGP27" s="68"/>
      <c r="AGQ27" s="68"/>
      <c r="AGR27" s="68"/>
      <c r="AGS27" s="68"/>
      <c r="AGT27" s="68"/>
      <c r="AGU27" s="68"/>
      <c r="AGV27" s="68"/>
      <c r="AGW27" s="68"/>
      <c r="AGX27" s="68"/>
      <c r="AGY27" s="68"/>
      <c r="AGZ27" s="68"/>
      <c r="AHA27" s="68"/>
      <c r="AHB27" s="68"/>
      <c r="AHC27" s="68"/>
      <c r="AHD27" s="68"/>
      <c r="AHE27" s="68"/>
      <c r="AHF27" s="68"/>
      <c r="AHG27" s="68"/>
      <c r="AHH27" s="68"/>
      <c r="AHI27" s="68"/>
      <c r="AHJ27" s="68"/>
      <c r="AHK27" s="68"/>
      <c r="AHL27" s="68"/>
      <c r="AHM27" s="68"/>
      <c r="AHN27" s="68"/>
      <c r="AHO27" s="68"/>
      <c r="AHP27" s="68"/>
      <c r="AHQ27" s="68"/>
      <c r="AHR27" s="68"/>
      <c r="AHS27" s="68"/>
      <c r="AHT27" s="68"/>
      <c r="AHU27" s="68"/>
      <c r="AHV27" s="68"/>
      <c r="AHW27" s="68"/>
      <c r="AHX27" s="68"/>
      <c r="AHY27" s="68"/>
      <c r="AHZ27" s="68"/>
      <c r="AIA27" s="68"/>
      <c r="AIB27" s="68"/>
      <c r="AIC27" s="68"/>
      <c r="AID27" s="68"/>
      <c r="AIE27" s="68"/>
      <c r="AIF27" s="68"/>
      <c r="AIG27" s="68"/>
      <c r="AIH27" s="68"/>
      <c r="AII27" s="68"/>
      <c r="AIJ27" s="68"/>
      <c r="AIK27" s="68"/>
      <c r="AIL27" s="68"/>
      <c r="AIM27" s="68"/>
      <c r="AIN27" s="68"/>
      <c r="AIO27" s="68"/>
      <c r="AIP27" s="68"/>
      <c r="AIQ27" s="68"/>
      <c r="AIR27" s="68"/>
      <c r="AIS27" s="68"/>
      <c r="AIT27" s="68"/>
      <c r="AIU27" s="68"/>
      <c r="AIV27" s="68"/>
      <c r="AIW27" s="68"/>
      <c r="AIX27" s="68"/>
      <c r="AIY27" s="68"/>
      <c r="AIZ27" s="68"/>
      <c r="AJA27" s="68"/>
      <c r="AJB27" s="68"/>
      <c r="AJC27" s="68"/>
      <c r="AJD27" s="68"/>
      <c r="AJE27" s="68"/>
      <c r="AJF27" s="68"/>
      <c r="AJG27" s="68"/>
      <c r="AJH27" s="68"/>
      <c r="AJI27" s="68"/>
      <c r="AJJ27" s="68"/>
      <c r="AJK27" s="68"/>
      <c r="AJL27" s="68"/>
      <c r="AJM27" s="68"/>
      <c r="AJN27" s="68"/>
      <c r="AJO27" s="68"/>
      <c r="AJP27" s="68"/>
      <c r="AJQ27" s="68"/>
      <c r="AJR27" s="68"/>
      <c r="AJS27" s="68"/>
      <c r="AJT27" s="68"/>
      <c r="AJU27" s="68"/>
      <c r="AJV27" s="68"/>
      <c r="AJW27" s="68"/>
      <c r="AJX27" s="68"/>
      <c r="AJY27" s="68"/>
      <c r="AJZ27" s="68"/>
      <c r="AKA27" s="68"/>
      <c r="AKB27" s="68"/>
      <c r="AKC27" s="68"/>
      <c r="AKD27" s="68"/>
      <c r="AKE27" s="68"/>
      <c r="AKF27" s="68"/>
      <c r="AKG27" s="68"/>
      <c r="AKH27" s="68"/>
      <c r="AKI27" s="68"/>
      <c r="AKJ27" s="68"/>
      <c r="AKK27" s="68"/>
      <c r="AKL27" s="68"/>
      <c r="AKM27" s="68"/>
      <c r="AKN27" s="68"/>
      <c r="AKO27" s="68"/>
      <c r="AKP27" s="68"/>
      <c r="AKQ27" s="68"/>
      <c r="AKR27" s="68"/>
      <c r="AKS27" s="68"/>
      <c r="AKT27" s="68"/>
      <c r="AKU27" s="68"/>
      <c r="AKV27" s="68"/>
      <c r="AKW27" s="68"/>
      <c r="AKX27" s="68"/>
      <c r="AKY27" s="68"/>
      <c r="AKZ27" s="68"/>
      <c r="ALA27" s="68"/>
      <c r="ALB27" s="68"/>
      <c r="ALC27" s="68"/>
      <c r="ALD27" s="68"/>
      <c r="ALE27" s="68"/>
      <c r="ALF27" s="68"/>
      <c r="ALG27" s="68"/>
      <c r="ALH27" s="68"/>
      <c r="ALI27" s="68"/>
      <c r="ALJ27" s="68"/>
      <c r="ALK27" s="68"/>
      <c r="ALL27" s="68"/>
      <c r="ALM27" s="68"/>
      <c r="ALN27" s="68"/>
      <c r="ALO27" s="68"/>
      <c r="ALP27" s="68"/>
      <c r="ALQ27" s="68"/>
      <c r="ALR27" s="68"/>
      <c r="ALS27" s="68"/>
      <c r="ALT27" s="68"/>
      <c r="ALU27" s="68"/>
      <c r="ALV27" s="68"/>
      <c r="ALW27" s="68"/>
      <c r="ALX27" s="68"/>
      <c r="ALY27" s="68"/>
      <c r="ALZ27" s="68"/>
      <c r="AMA27" s="68"/>
      <c r="AMB27" s="68"/>
      <c r="AMC27" s="68"/>
      <c r="AMD27" s="68"/>
      <c r="AME27" s="68"/>
      <c r="AMF27" s="68"/>
      <c r="AMG27" s="68"/>
      <c r="AMH27" s="68"/>
      <c r="AMI27" s="68"/>
      <c r="AMJ27" s="68"/>
    </row>
    <row r="28" customFormat="false" ht="49.95" hidden="false" customHeight="true" outlineLevel="0" collapsed="false">
      <c r="A28" s="64"/>
      <c r="B28" s="76" t="s">
        <v>60</v>
      </c>
      <c r="C28" s="67" t="n">
        <v>59000</v>
      </c>
      <c r="D28" s="67" t="n">
        <v>95614.2</v>
      </c>
      <c r="E28" s="67" t="n">
        <f aca="false">D28-C28</f>
        <v>36614.2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8"/>
      <c r="FF28" s="68"/>
      <c r="FG28" s="68"/>
      <c r="FH28" s="68"/>
      <c r="FI28" s="68"/>
      <c r="FJ28" s="68"/>
      <c r="FK28" s="68"/>
      <c r="FL28" s="68"/>
      <c r="FM28" s="68"/>
      <c r="FN28" s="68"/>
      <c r="FO28" s="68"/>
      <c r="FP28" s="68"/>
      <c r="FQ28" s="68"/>
      <c r="FR28" s="68"/>
      <c r="FS28" s="68"/>
      <c r="FT28" s="68"/>
      <c r="FU28" s="68"/>
      <c r="FV28" s="68"/>
      <c r="FW28" s="68"/>
      <c r="FX28" s="68"/>
      <c r="FY28" s="68"/>
      <c r="FZ28" s="68"/>
      <c r="GA28" s="68"/>
      <c r="GB28" s="68"/>
      <c r="GC28" s="68"/>
      <c r="GD28" s="68"/>
      <c r="GE28" s="68"/>
      <c r="GF28" s="68"/>
      <c r="GG28" s="68"/>
      <c r="GH28" s="68"/>
      <c r="GI28" s="68"/>
      <c r="GJ28" s="68"/>
      <c r="GK28" s="68"/>
      <c r="GL28" s="68"/>
      <c r="GM28" s="68"/>
      <c r="GN28" s="68"/>
      <c r="GO28" s="68"/>
      <c r="GP28" s="68"/>
      <c r="GQ28" s="68"/>
      <c r="GR28" s="68"/>
      <c r="GS28" s="68"/>
      <c r="GT28" s="68"/>
      <c r="GU28" s="68"/>
      <c r="GV28" s="68"/>
      <c r="GW28" s="68"/>
      <c r="GX28" s="68"/>
      <c r="GY28" s="68"/>
      <c r="GZ28" s="68"/>
      <c r="HA28" s="68"/>
      <c r="HB28" s="68"/>
      <c r="HC28" s="68"/>
      <c r="HD28" s="68"/>
      <c r="HE28" s="68"/>
      <c r="HF28" s="68"/>
      <c r="HG28" s="68"/>
      <c r="HH28" s="68"/>
      <c r="HI28" s="68"/>
      <c r="HJ28" s="68"/>
      <c r="HK28" s="68"/>
      <c r="HL28" s="68"/>
      <c r="HM28" s="68"/>
      <c r="HN28" s="68"/>
      <c r="HO28" s="68"/>
      <c r="HP28" s="68"/>
      <c r="HQ28" s="68"/>
      <c r="HR28" s="68"/>
      <c r="HS28" s="68"/>
      <c r="HT28" s="68"/>
      <c r="HU28" s="68"/>
      <c r="HV28" s="68"/>
      <c r="HW28" s="68"/>
      <c r="HX28" s="68"/>
      <c r="HY28" s="68"/>
      <c r="HZ28" s="68"/>
      <c r="IA28" s="68"/>
      <c r="IB28" s="68"/>
      <c r="IC28" s="68"/>
      <c r="ID28" s="68"/>
      <c r="IE28" s="68"/>
      <c r="IF28" s="68"/>
      <c r="IG28" s="68"/>
      <c r="IH28" s="68"/>
      <c r="II28" s="68"/>
      <c r="IJ28" s="68"/>
      <c r="IK28" s="68"/>
      <c r="IL28" s="68"/>
      <c r="IM28" s="68"/>
      <c r="IN28" s="68"/>
      <c r="IO28" s="68"/>
      <c r="IP28" s="68"/>
      <c r="IQ28" s="68"/>
      <c r="IR28" s="68"/>
      <c r="IS28" s="68"/>
      <c r="IT28" s="68"/>
      <c r="IU28" s="68"/>
      <c r="IV28" s="68"/>
      <c r="IW28" s="68"/>
      <c r="IX28" s="68"/>
      <c r="IY28" s="68"/>
      <c r="IZ28" s="68"/>
      <c r="JA28" s="68"/>
      <c r="JB28" s="68"/>
      <c r="JC28" s="68"/>
      <c r="JD28" s="68"/>
      <c r="JE28" s="68"/>
      <c r="JF28" s="68"/>
      <c r="JG28" s="68"/>
      <c r="JH28" s="68"/>
      <c r="JI28" s="68"/>
      <c r="JJ28" s="68"/>
      <c r="JK28" s="68"/>
      <c r="JL28" s="68"/>
      <c r="JM28" s="68"/>
      <c r="JN28" s="68"/>
      <c r="JO28" s="68"/>
      <c r="JP28" s="68"/>
      <c r="JQ28" s="68"/>
      <c r="JR28" s="68"/>
      <c r="JS28" s="68"/>
      <c r="JT28" s="68"/>
      <c r="JU28" s="68"/>
      <c r="JV28" s="68"/>
      <c r="JW28" s="68"/>
      <c r="JX28" s="68"/>
      <c r="JY28" s="68"/>
      <c r="JZ28" s="68"/>
      <c r="KA28" s="68"/>
      <c r="KB28" s="68"/>
      <c r="KC28" s="68"/>
      <c r="KD28" s="68"/>
      <c r="KE28" s="68"/>
      <c r="KF28" s="68"/>
      <c r="KG28" s="68"/>
      <c r="KH28" s="68"/>
      <c r="KI28" s="68"/>
      <c r="KJ28" s="68"/>
      <c r="KK28" s="68"/>
      <c r="KL28" s="68"/>
      <c r="KM28" s="68"/>
      <c r="KN28" s="68"/>
      <c r="KO28" s="68"/>
      <c r="KP28" s="68"/>
      <c r="KQ28" s="68"/>
      <c r="KR28" s="68"/>
      <c r="KS28" s="68"/>
      <c r="KT28" s="68"/>
      <c r="KU28" s="68"/>
      <c r="KV28" s="68"/>
      <c r="KW28" s="68"/>
      <c r="KX28" s="68"/>
      <c r="KY28" s="68"/>
      <c r="KZ28" s="68"/>
      <c r="LA28" s="68"/>
      <c r="LB28" s="68"/>
      <c r="LC28" s="68"/>
      <c r="LD28" s="68"/>
      <c r="LE28" s="68"/>
      <c r="LF28" s="68"/>
      <c r="LG28" s="68"/>
      <c r="LH28" s="68"/>
      <c r="LI28" s="68"/>
      <c r="LJ28" s="68"/>
      <c r="LK28" s="68"/>
      <c r="LL28" s="68"/>
      <c r="LM28" s="68"/>
      <c r="LN28" s="68"/>
      <c r="LO28" s="68"/>
      <c r="LP28" s="68"/>
      <c r="LQ28" s="68"/>
      <c r="LR28" s="68"/>
      <c r="LS28" s="68"/>
      <c r="LT28" s="68"/>
      <c r="LU28" s="68"/>
      <c r="LV28" s="68"/>
      <c r="LW28" s="68"/>
      <c r="LX28" s="68"/>
      <c r="LY28" s="68"/>
      <c r="LZ28" s="68"/>
      <c r="MA28" s="68"/>
      <c r="MB28" s="68"/>
      <c r="MC28" s="68"/>
      <c r="MD28" s="68"/>
      <c r="ME28" s="68"/>
      <c r="MF28" s="68"/>
      <c r="MG28" s="68"/>
      <c r="MH28" s="68"/>
      <c r="MI28" s="68"/>
      <c r="MJ28" s="68"/>
      <c r="MK28" s="68"/>
      <c r="ML28" s="68"/>
      <c r="MM28" s="68"/>
      <c r="MN28" s="68"/>
      <c r="MO28" s="68"/>
      <c r="MP28" s="68"/>
      <c r="MQ28" s="68"/>
      <c r="MR28" s="68"/>
      <c r="MS28" s="68"/>
      <c r="MT28" s="68"/>
      <c r="MU28" s="68"/>
      <c r="MV28" s="68"/>
      <c r="MW28" s="68"/>
      <c r="MX28" s="68"/>
      <c r="MY28" s="68"/>
      <c r="MZ28" s="68"/>
      <c r="NA28" s="68"/>
      <c r="NB28" s="68"/>
      <c r="NC28" s="68"/>
      <c r="ND28" s="68"/>
      <c r="NE28" s="68"/>
      <c r="NF28" s="68"/>
      <c r="NG28" s="68"/>
      <c r="NH28" s="68"/>
      <c r="NI28" s="68"/>
      <c r="NJ28" s="68"/>
      <c r="NK28" s="68"/>
      <c r="NL28" s="68"/>
      <c r="NM28" s="68"/>
      <c r="NN28" s="68"/>
      <c r="NO28" s="68"/>
      <c r="NP28" s="68"/>
      <c r="NQ28" s="68"/>
      <c r="NR28" s="68"/>
      <c r="NS28" s="68"/>
      <c r="NT28" s="68"/>
      <c r="NU28" s="68"/>
      <c r="NV28" s="68"/>
      <c r="NW28" s="68"/>
      <c r="NX28" s="68"/>
      <c r="NY28" s="68"/>
      <c r="NZ28" s="68"/>
      <c r="OA28" s="68"/>
      <c r="OB28" s="68"/>
      <c r="OC28" s="68"/>
      <c r="OD28" s="68"/>
      <c r="OE28" s="68"/>
      <c r="OF28" s="68"/>
      <c r="OG28" s="68"/>
      <c r="OH28" s="68"/>
      <c r="OI28" s="68"/>
      <c r="OJ28" s="68"/>
      <c r="OK28" s="68"/>
      <c r="OL28" s="68"/>
      <c r="OM28" s="68"/>
      <c r="ON28" s="68"/>
      <c r="OO28" s="68"/>
      <c r="OP28" s="68"/>
      <c r="OQ28" s="68"/>
      <c r="OR28" s="68"/>
      <c r="OS28" s="68"/>
      <c r="OT28" s="68"/>
      <c r="OU28" s="68"/>
      <c r="OV28" s="68"/>
      <c r="OW28" s="68"/>
      <c r="OX28" s="68"/>
      <c r="OY28" s="68"/>
      <c r="OZ28" s="68"/>
      <c r="PA28" s="68"/>
      <c r="PB28" s="68"/>
      <c r="PC28" s="68"/>
      <c r="PD28" s="68"/>
      <c r="PE28" s="68"/>
      <c r="PF28" s="68"/>
      <c r="PG28" s="68"/>
      <c r="PH28" s="68"/>
      <c r="PI28" s="68"/>
      <c r="PJ28" s="68"/>
      <c r="PK28" s="68"/>
      <c r="PL28" s="68"/>
      <c r="PM28" s="68"/>
      <c r="PN28" s="68"/>
      <c r="PO28" s="68"/>
      <c r="PP28" s="68"/>
      <c r="PQ28" s="68"/>
      <c r="PR28" s="68"/>
      <c r="PS28" s="68"/>
      <c r="PT28" s="68"/>
      <c r="PU28" s="68"/>
      <c r="PV28" s="68"/>
      <c r="PW28" s="68"/>
      <c r="PX28" s="68"/>
      <c r="PY28" s="68"/>
      <c r="PZ28" s="68"/>
      <c r="QA28" s="68"/>
      <c r="QB28" s="68"/>
      <c r="QC28" s="68"/>
      <c r="QD28" s="68"/>
      <c r="QE28" s="68"/>
      <c r="QF28" s="68"/>
      <c r="QG28" s="68"/>
      <c r="QH28" s="68"/>
      <c r="QI28" s="68"/>
      <c r="QJ28" s="68"/>
      <c r="QK28" s="68"/>
      <c r="QL28" s="68"/>
      <c r="QM28" s="68"/>
      <c r="QN28" s="68"/>
      <c r="QO28" s="68"/>
      <c r="QP28" s="68"/>
      <c r="QQ28" s="68"/>
      <c r="QR28" s="68"/>
      <c r="QS28" s="68"/>
      <c r="QT28" s="68"/>
      <c r="QU28" s="68"/>
      <c r="QV28" s="68"/>
      <c r="QW28" s="68"/>
      <c r="QX28" s="68"/>
      <c r="QY28" s="68"/>
      <c r="QZ28" s="68"/>
      <c r="RA28" s="68"/>
      <c r="RB28" s="68"/>
      <c r="RC28" s="68"/>
      <c r="RD28" s="68"/>
      <c r="RE28" s="68"/>
      <c r="RF28" s="68"/>
      <c r="RG28" s="68"/>
      <c r="RH28" s="68"/>
      <c r="RI28" s="68"/>
      <c r="RJ28" s="68"/>
      <c r="RK28" s="68"/>
      <c r="RL28" s="68"/>
      <c r="RM28" s="68"/>
      <c r="RN28" s="68"/>
      <c r="RO28" s="68"/>
      <c r="RP28" s="68"/>
      <c r="RQ28" s="68"/>
      <c r="RR28" s="68"/>
      <c r="RS28" s="68"/>
      <c r="RT28" s="68"/>
      <c r="RU28" s="68"/>
      <c r="RV28" s="68"/>
      <c r="RW28" s="68"/>
      <c r="RX28" s="68"/>
      <c r="RY28" s="68"/>
      <c r="RZ28" s="68"/>
      <c r="SA28" s="68"/>
      <c r="SB28" s="68"/>
      <c r="SC28" s="68"/>
      <c r="SD28" s="68"/>
      <c r="SE28" s="68"/>
      <c r="SF28" s="68"/>
      <c r="SG28" s="68"/>
      <c r="SH28" s="68"/>
      <c r="SI28" s="68"/>
      <c r="SJ28" s="68"/>
      <c r="SK28" s="68"/>
      <c r="SL28" s="68"/>
      <c r="SM28" s="68"/>
      <c r="SN28" s="68"/>
      <c r="SO28" s="68"/>
      <c r="SP28" s="68"/>
      <c r="SQ28" s="68"/>
      <c r="SR28" s="68"/>
      <c r="SS28" s="68"/>
      <c r="ST28" s="68"/>
      <c r="SU28" s="68"/>
      <c r="SV28" s="68"/>
      <c r="SW28" s="68"/>
      <c r="SX28" s="68"/>
      <c r="SY28" s="68"/>
      <c r="SZ28" s="68"/>
      <c r="TA28" s="68"/>
      <c r="TB28" s="68"/>
      <c r="TC28" s="68"/>
      <c r="TD28" s="68"/>
      <c r="TE28" s="68"/>
      <c r="TF28" s="68"/>
      <c r="TG28" s="68"/>
      <c r="TH28" s="68"/>
      <c r="TI28" s="68"/>
      <c r="TJ28" s="68"/>
      <c r="TK28" s="68"/>
      <c r="TL28" s="68"/>
      <c r="TM28" s="68"/>
      <c r="TN28" s="68"/>
      <c r="TO28" s="68"/>
      <c r="TP28" s="68"/>
      <c r="TQ28" s="68"/>
      <c r="TR28" s="68"/>
      <c r="TS28" s="68"/>
      <c r="TT28" s="68"/>
      <c r="TU28" s="68"/>
      <c r="TV28" s="68"/>
      <c r="TW28" s="68"/>
      <c r="TX28" s="68"/>
      <c r="TY28" s="68"/>
      <c r="TZ28" s="68"/>
      <c r="UA28" s="68"/>
      <c r="UB28" s="68"/>
      <c r="UC28" s="68"/>
      <c r="UD28" s="68"/>
      <c r="UE28" s="68"/>
      <c r="UF28" s="68"/>
      <c r="UG28" s="68"/>
      <c r="UH28" s="68"/>
      <c r="UI28" s="68"/>
      <c r="UJ28" s="68"/>
      <c r="UK28" s="68"/>
      <c r="UL28" s="68"/>
      <c r="UM28" s="68"/>
      <c r="UN28" s="68"/>
      <c r="UO28" s="68"/>
      <c r="UP28" s="68"/>
      <c r="UQ28" s="68"/>
      <c r="UR28" s="68"/>
      <c r="US28" s="68"/>
      <c r="UT28" s="68"/>
      <c r="UU28" s="68"/>
      <c r="UV28" s="68"/>
      <c r="UW28" s="68"/>
      <c r="UX28" s="68"/>
      <c r="UY28" s="68"/>
      <c r="UZ28" s="68"/>
      <c r="VA28" s="68"/>
      <c r="VB28" s="68"/>
      <c r="VC28" s="68"/>
      <c r="VD28" s="68"/>
      <c r="VE28" s="68"/>
      <c r="VF28" s="68"/>
      <c r="VG28" s="68"/>
      <c r="VH28" s="68"/>
      <c r="VI28" s="68"/>
      <c r="VJ28" s="68"/>
      <c r="VK28" s="68"/>
      <c r="VL28" s="68"/>
      <c r="VM28" s="68"/>
      <c r="VN28" s="68"/>
      <c r="VO28" s="68"/>
      <c r="VP28" s="68"/>
      <c r="VQ28" s="68"/>
      <c r="VR28" s="68"/>
      <c r="VS28" s="68"/>
      <c r="VT28" s="68"/>
      <c r="VU28" s="68"/>
      <c r="VV28" s="68"/>
      <c r="VW28" s="68"/>
      <c r="VX28" s="68"/>
      <c r="VY28" s="68"/>
      <c r="VZ28" s="68"/>
      <c r="WA28" s="68"/>
      <c r="WB28" s="68"/>
      <c r="WC28" s="68"/>
      <c r="WD28" s="68"/>
      <c r="WE28" s="68"/>
      <c r="WF28" s="68"/>
      <c r="WG28" s="68"/>
      <c r="WH28" s="68"/>
      <c r="WI28" s="68"/>
      <c r="WJ28" s="68"/>
      <c r="WK28" s="68"/>
      <c r="WL28" s="68"/>
      <c r="WM28" s="68"/>
      <c r="WN28" s="68"/>
      <c r="WO28" s="68"/>
      <c r="WP28" s="68"/>
      <c r="WQ28" s="68"/>
      <c r="WR28" s="68"/>
      <c r="WS28" s="68"/>
      <c r="WT28" s="68"/>
      <c r="WU28" s="68"/>
      <c r="WV28" s="68"/>
      <c r="WW28" s="68"/>
      <c r="WX28" s="68"/>
      <c r="WY28" s="68"/>
      <c r="WZ28" s="68"/>
      <c r="XA28" s="68"/>
      <c r="XB28" s="68"/>
      <c r="XC28" s="68"/>
      <c r="XD28" s="68"/>
      <c r="XE28" s="68"/>
      <c r="XF28" s="68"/>
      <c r="XG28" s="68"/>
      <c r="XH28" s="68"/>
      <c r="XI28" s="68"/>
      <c r="XJ28" s="68"/>
      <c r="XK28" s="68"/>
      <c r="XL28" s="68"/>
      <c r="XM28" s="68"/>
      <c r="XN28" s="68"/>
      <c r="XO28" s="68"/>
      <c r="XP28" s="68"/>
      <c r="XQ28" s="68"/>
      <c r="XR28" s="68"/>
      <c r="XS28" s="68"/>
      <c r="XT28" s="68"/>
      <c r="XU28" s="68"/>
      <c r="XV28" s="68"/>
      <c r="XW28" s="68"/>
      <c r="XX28" s="68"/>
      <c r="XY28" s="68"/>
      <c r="XZ28" s="68"/>
      <c r="YA28" s="68"/>
      <c r="YB28" s="68"/>
      <c r="YC28" s="68"/>
      <c r="YD28" s="68"/>
      <c r="YE28" s="68"/>
      <c r="YF28" s="68"/>
      <c r="YG28" s="68"/>
      <c r="YH28" s="68"/>
      <c r="YI28" s="68"/>
      <c r="YJ28" s="68"/>
      <c r="YK28" s="68"/>
      <c r="YL28" s="68"/>
      <c r="YM28" s="68"/>
      <c r="YN28" s="68"/>
      <c r="YO28" s="68"/>
      <c r="YP28" s="68"/>
      <c r="YQ28" s="68"/>
      <c r="YR28" s="68"/>
      <c r="YS28" s="68"/>
      <c r="YT28" s="68"/>
      <c r="YU28" s="68"/>
      <c r="YV28" s="68"/>
      <c r="YW28" s="68"/>
      <c r="YX28" s="68"/>
      <c r="YY28" s="68"/>
      <c r="YZ28" s="68"/>
      <c r="ZA28" s="68"/>
      <c r="ZB28" s="68"/>
      <c r="ZC28" s="68"/>
      <c r="ZD28" s="68"/>
      <c r="ZE28" s="68"/>
      <c r="ZF28" s="68"/>
      <c r="ZG28" s="68"/>
      <c r="ZH28" s="68"/>
      <c r="ZI28" s="68"/>
      <c r="ZJ28" s="68"/>
      <c r="ZK28" s="68"/>
      <c r="ZL28" s="68"/>
      <c r="ZM28" s="68"/>
      <c r="ZN28" s="68"/>
      <c r="ZO28" s="68"/>
      <c r="ZP28" s="68"/>
      <c r="ZQ28" s="68"/>
      <c r="ZR28" s="68"/>
      <c r="ZS28" s="68"/>
      <c r="ZT28" s="68"/>
      <c r="ZU28" s="68"/>
      <c r="ZV28" s="68"/>
      <c r="ZW28" s="68"/>
      <c r="ZX28" s="68"/>
      <c r="ZY28" s="68"/>
      <c r="ZZ28" s="68"/>
      <c r="AAA28" s="68"/>
      <c r="AAB28" s="68"/>
      <c r="AAC28" s="68"/>
      <c r="AAD28" s="68"/>
      <c r="AAE28" s="68"/>
      <c r="AAF28" s="68"/>
      <c r="AAG28" s="68"/>
      <c r="AAH28" s="68"/>
      <c r="AAI28" s="68"/>
      <c r="AAJ28" s="68"/>
      <c r="AAK28" s="68"/>
      <c r="AAL28" s="68"/>
      <c r="AAM28" s="68"/>
      <c r="AAN28" s="68"/>
      <c r="AAO28" s="68"/>
      <c r="AAP28" s="68"/>
      <c r="AAQ28" s="68"/>
      <c r="AAR28" s="68"/>
      <c r="AAS28" s="68"/>
      <c r="AAT28" s="68"/>
      <c r="AAU28" s="68"/>
      <c r="AAV28" s="68"/>
      <c r="AAW28" s="68"/>
      <c r="AAX28" s="68"/>
      <c r="AAY28" s="68"/>
      <c r="AAZ28" s="68"/>
      <c r="ABA28" s="68"/>
      <c r="ABB28" s="68"/>
      <c r="ABC28" s="68"/>
      <c r="ABD28" s="68"/>
      <c r="ABE28" s="68"/>
      <c r="ABF28" s="68"/>
      <c r="ABG28" s="68"/>
      <c r="ABH28" s="68"/>
      <c r="ABI28" s="68"/>
      <c r="ABJ28" s="68"/>
      <c r="ABK28" s="68"/>
      <c r="ABL28" s="68"/>
      <c r="ABM28" s="68"/>
      <c r="ABN28" s="68"/>
      <c r="ABO28" s="68"/>
      <c r="ABP28" s="68"/>
      <c r="ABQ28" s="68"/>
      <c r="ABR28" s="68"/>
      <c r="ABS28" s="68"/>
      <c r="ABT28" s="68"/>
      <c r="ABU28" s="68"/>
      <c r="ABV28" s="68"/>
      <c r="ABW28" s="68"/>
      <c r="ABX28" s="68"/>
      <c r="ABY28" s="68"/>
      <c r="ABZ28" s="68"/>
      <c r="ACA28" s="68"/>
      <c r="ACB28" s="68"/>
      <c r="ACC28" s="68"/>
      <c r="ACD28" s="68"/>
      <c r="ACE28" s="68"/>
      <c r="ACF28" s="68"/>
      <c r="ACG28" s="68"/>
      <c r="ACH28" s="68"/>
      <c r="ACI28" s="68"/>
      <c r="ACJ28" s="68"/>
      <c r="ACK28" s="68"/>
      <c r="ACL28" s="68"/>
      <c r="ACM28" s="68"/>
      <c r="ACN28" s="68"/>
      <c r="ACO28" s="68"/>
      <c r="ACP28" s="68"/>
      <c r="ACQ28" s="68"/>
      <c r="ACR28" s="68"/>
      <c r="ACS28" s="68"/>
      <c r="ACT28" s="68"/>
      <c r="ACU28" s="68"/>
      <c r="ACV28" s="68"/>
      <c r="ACW28" s="68"/>
      <c r="ACX28" s="68"/>
      <c r="ACY28" s="68"/>
      <c r="ACZ28" s="68"/>
      <c r="ADA28" s="68"/>
      <c r="ADB28" s="68"/>
      <c r="ADC28" s="68"/>
      <c r="ADD28" s="68"/>
      <c r="ADE28" s="68"/>
      <c r="ADF28" s="68"/>
      <c r="ADG28" s="68"/>
      <c r="ADH28" s="68"/>
      <c r="ADI28" s="68"/>
      <c r="ADJ28" s="68"/>
      <c r="ADK28" s="68"/>
      <c r="ADL28" s="68"/>
      <c r="ADM28" s="68"/>
      <c r="ADN28" s="68"/>
      <c r="ADO28" s="68"/>
      <c r="ADP28" s="68"/>
      <c r="ADQ28" s="68"/>
      <c r="ADR28" s="68"/>
      <c r="ADS28" s="68"/>
      <c r="ADT28" s="68"/>
      <c r="ADU28" s="68"/>
      <c r="ADV28" s="68"/>
      <c r="ADW28" s="68"/>
      <c r="ADX28" s="68"/>
      <c r="ADY28" s="68"/>
      <c r="ADZ28" s="68"/>
      <c r="AEA28" s="68"/>
      <c r="AEB28" s="68"/>
      <c r="AEC28" s="68"/>
      <c r="AED28" s="68"/>
      <c r="AEE28" s="68"/>
      <c r="AEF28" s="68"/>
      <c r="AEG28" s="68"/>
      <c r="AEH28" s="68"/>
      <c r="AEI28" s="68"/>
      <c r="AEJ28" s="68"/>
      <c r="AEK28" s="68"/>
      <c r="AEL28" s="68"/>
      <c r="AEM28" s="68"/>
      <c r="AEN28" s="68"/>
      <c r="AEO28" s="68"/>
      <c r="AEP28" s="68"/>
      <c r="AEQ28" s="68"/>
      <c r="AER28" s="68"/>
      <c r="AES28" s="68"/>
      <c r="AET28" s="68"/>
      <c r="AEU28" s="68"/>
      <c r="AEV28" s="68"/>
      <c r="AEW28" s="68"/>
      <c r="AEX28" s="68"/>
      <c r="AEY28" s="68"/>
      <c r="AEZ28" s="68"/>
      <c r="AFA28" s="68"/>
      <c r="AFB28" s="68"/>
      <c r="AFC28" s="68"/>
      <c r="AFD28" s="68"/>
      <c r="AFE28" s="68"/>
      <c r="AFF28" s="68"/>
      <c r="AFG28" s="68"/>
      <c r="AFH28" s="68"/>
      <c r="AFI28" s="68"/>
      <c r="AFJ28" s="68"/>
      <c r="AFK28" s="68"/>
      <c r="AFL28" s="68"/>
      <c r="AFM28" s="68"/>
      <c r="AFN28" s="68"/>
      <c r="AFO28" s="68"/>
      <c r="AFP28" s="68"/>
      <c r="AFQ28" s="68"/>
      <c r="AFR28" s="68"/>
      <c r="AFS28" s="68"/>
      <c r="AFT28" s="68"/>
      <c r="AFU28" s="68"/>
      <c r="AFV28" s="68"/>
      <c r="AFW28" s="68"/>
      <c r="AFX28" s="68"/>
      <c r="AFY28" s="68"/>
      <c r="AFZ28" s="68"/>
      <c r="AGA28" s="68"/>
      <c r="AGB28" s="68"/>
      <c r="AGC28" s="68"/>
      <c r="AGD28" s="68"/>
      <c r="AGE28" s="68"/>
      <c r="AGF28" s="68"/>
      <c r="AGG28" s="68"/>
      <c r="AGH28" s="68"/>
      <c r="AGI28" s="68"/>
      <c r="AGJ28" s="68"/>
      <c r="AGK28" s="68"/>
      <c r="AGL28" s="68"/>
      <c r="AGM28" s="68"/>
      <c r="AGN28" s="68"/>
      <c r="AGO28" s="68"/>
      <c r="AGP28" s="68"/>
      <c r="AGQ28" s="68"/>
      <c r="AGR28" s="68"/>
      <c r="AGS28" s="68"/>
      <c r="AGT28" s="68"/>
      <c r="AGU28" s="68"/>
      <c r="AGV28" s="68"/>
      <c r="AGW28" s="68"/>
      <c r="AGX28" s="68"/>
      <c r="AGY28" s="68"/>
      <c r="AGZ28" s="68"/>
      <c r="AHA28" s="68"/>
      <c r="AHB28" s="68"/>
      <c r="AHC28" s="68"/>
      <c r="AHD28" s="68"/>
      <c r="AHE28" s="68"/>
      <c r="AHF28" s="68"/>
      <c r="AHG28" s="68"/>
      <c r="AHH28" s="68"/>
      <c r="AHI28" s="68"/>
      <c r="AHJ28" s="68"/>
      <c r="AHK28" s="68"/>
      <c r="AHL28" s="68"/>
      <c r="AHM28" s="68"/>
      <c r="AHN28" s="68"/>
      <c r="AHO28" s="68"/>
      <c r="AHP28" s="68"/>
      <c r="AHQ28" s="68"/>
      <c r="AHR28" s="68"/>
      <c r="AHS28" s="68"/>
      <c r="AHT28" s="68"/>
      <c r="AHU28" s="68"/>
      <c r="AHV28" s="68"/>
      <c r="AHW28" s="68"/>
      <c r="AHX28" s="68"/>
      <c r="AHY28" s="68"/>
      <c r="AHZ28" s="68"/>
      <c r="AIA28" s="68"/>
      <c r="AIB28" s="68"/>
      <c r="AIC28" s="68"/>
      <c r="AID28" s="68"/>
      <c r="AIE28" s="68"/>
      <c r="AIF28" s="68"/>
      <c r="AIG28" s="68"/>
      <c r="AIH28" s="68"/>
      <c r="AII28" s="68"/>
      <c r="AIJ28" s="68"/>
      <c r="AIK28" s="68"/>
      <c r="AIL28" s="68"/>
      <c r="AIM28" s="68"/>
      <c r="AIN28" s="68"/>
      <c r="AIO28" s="68"/>
      <c r="AIP28" s="68"/>
      <c r="AIQ28" s="68"/>
      <c r="AIR28" s="68"/>
      <c r="AIS28" s="68"/>
      <c r="AIT28" s="68"/>
      <c r="AIU28" s="68"/>
      <c r="AIV28" s="68"/>
      <c r="AIW28" s="68"/>
      <c r="AIX28" s="68"/>
      <c r="AIY28" s="68"/>
      <c r="AIZ28" s="68"/>
      <c r="AJA28" s="68"/>
      <c r="AJB28" s="68"/>
      <c r="AJC28" s="68"/>
      <c r="AJD28" s="68"/>
      <c r="AJE28" s="68"/>
      <c r="AJF28" s="68"/>
      <c r="AJG28" s="68"/>
      <c r="AJH28" s="68"/>
      <c r="AJI28" s="68"/>
      <c r="AJJ28" s="68"/>
      <c r="AJK28" s="68"/>
      <c r="AJL28" s="68"/>
      <c r="AJM28" s="68"/>
      <c r="AJN28" s="68"/>
      <c r="AJO28" s="68"/>
      <c r="AJP28" s="68"/>
      <c r="AJQ28" s="68"/>
      <c r="AJR28" s="68"/>
      <c r="AJS28" s="68"/>
      <c r="AJT28" s="68"/>
      <c r="AJU28" s="68"/>
      <c r="AJV28" s="68"/>
      <c r="AJW28" s="68"/>
      <c r="AJX28" s="68"/>
      <c r="AJY28" s="68"/>
      <c r="AJZ28" s="68"/>
      <c r="AKA28" s="68"/>
      <c r="AKB28" s="68"/>
      <c r="AKC28" s="68"/>
      <c r="AKD28" s="68"/>
      <c r="AKE28" s="68"/>
      <c r="AKF28" s="68"/>
      <c r="AKG28" s="68"/>
      <c r="AKH28" s="68"/>
      <c r="AKI28" s="68"/>
      <c r="AKJ28" s="68"/>
      <c r="AKK28" s="68"/>
      <c r="AKL28" s="68"/>
      <c r="AKM28" s="68"/>
      <c r="AKN28" s="68"/>
      <c r="AKO28" s="68"/>
      <c r="AKP28" s="68"/>
      <c r="AKQ28" s="68"/>
      <c r="AKR28" s="68"/>
      <c r="AKS28" s="68"/>
      <c r="AKT28" s="68"/>
      <c r="AKU28" s="68"/>
      <c r="AKV28" s="68"/>
      <c r="AKW28" s="68"/>
      <c r="AKX28" s="68"/>
      <c r="AKY28" s="68"/>
      <c r="AKZ28" s="68"/>
      <c r="ALA28" s="68"/>
      <c r="ALB28" s="68"/>
      <c r="ALC28" s="68"/>
      <c r="ALD28" s="68"/>
      <c r="ALE28" s="68"/>
      <c r="ALF28" s="68"/>
      <c r="ALG28" s="68"/>
      <c r="ALH28" s="68"/>
      <c r="ALI28" s="68"/>
      <c r="ALJ28" s="68"/>
      <c r="ALK28" s="68"/>
      <c r="ALL28" s="68"/>
      <c r="ALM28" s="68"/>
      <c r="ALN28" s="68"/>
      <c r="ALO28" s="68"/>
      <c r="ALP28" s="68"/>
      <c r="ALQ28" s="68"/>
      <c r="ALR28" s="68"/>
      <c r="ALS28" s="68"/>
      <c r="ALT28" s="68"/>
      <c r="ALU28" s="68"/>
      <c r="ALV28" s="68"/>
      <c r="ALW28" s="68"/>
      <c r="ALX28" s="68"/>
      <c r="ALY28" s="68"/>
      <c r="ALZ28" s="68"/>
      <c r="AMA28" s="68"/>
      <c r="AMB28" s="68"/>
      <c r="AMC28" s="68"/>
      <c r="AMD28" s="68"/>
      <c r="AME28" s="68"/>
      <c r="AMF28" s="68"/>
      <c r="AMG28" s="68"/>
      <c r="AMH28" s="68"/>
      <c r="AMI28" s="68"/>
      <c r="AMJ28" s="68"/>
    </row>
    <row r="29" customFormat="false" ht="45" hidden="false" customHeight="true" outlineLevel="0" collapsed="false">
      <c r="A29" s="64"/>
      <c r="B29" s="76" t="s">
        <v>61</v>
      </c>
      <c r="C29" s="67" t="n">
        <v>3883536.27</v>
      </c>
      <c r="D29" s="67" t="n">
        <v>4100000</v>
      </c>
      <c r="E29" s="67" t="n">
        <f aca="false">D29-C29</f>
        <v>216463.73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8"/>
      <c r="DS29" s="68"/>
      <c r="DT29" s="68"/>
      <c r="DU29" s="68"/>
      <c r="DV29" s="68"/>
      <c r="DW29" s="68"/>
      <c r="DX29" s="68"/>
      <c r="DY29" s="68"/>
      <c r="DZ29" s="68"/>
      <c r="EA29" s="68"/>
      <c r="EB29" s="68"/>
      <c r="EC29" s="68"/>
      <c r="ED29" s="68"/>
      <c r="EE29" s="68"/>
      <c r="EF29" s="68"/>
      <c r="EG29" s="68"/>
      <c r="EH29" s="68"/>
      <c r="EI29" s="68"/>
      <c r="EJ29" s="68"/>
      <c r="EK29" s="68"/>
      <c r="EL29" s="68"/>
      <c r="EM29" s="68"/>
      <c r="EN29" s="68"/>
      <c r="EO29" s="68"/>
      <c r="EP29" s="68"/>
      <c r="EQ29" s="68"/>
      <c r="ER29" s="68"/>
      <c r="ES29" s="68"/>
      <c r="ET29" s="68"/>
      <c r="EU29" s="68"/>
      <c r="EV29" s="68"/>
      <c r="EW29" s="68"/>
      <c r="EX29" s="68"/>
      <c r="EY29" s="68"/>
      <c r="EZ29" s="68"/>
      <c r="FA29" s="68"/>
      <c r="FB29" s="68"/>
      <c r="FC29" s="68"/>
      <c r="FD29" s="68"/>
      <c r="FE29" s="68"/>
      <c r="FF29" s="68"/>
      <c r="FG29" s="68"/>
      <c r="FH29" s="68"/>
      <c r="FI29" s="68"/>
      <c r="FJ29" s="68"/>
      <c r="FK29" s="68"/>
      <c r="FL29" s="68"/>
      <c r="FM29" s="68"/>
      <c r="FN29" s="68"/>
      <c r="FO29" s="68"/>
      <c r="FP29" s="68"/>
      <c r="FQ29" s="68"/>
      <c r="FR29" s="68"/>
      <c r="FS29" s="68"/>
      <c r="FT29" s="68"/>
      <c r="FU29" s="68"/>
      <c r="FV29" s="68"/>
      <c r="FW29" s="68"/>
      <c r="FX29" s="68"/>
      <c r="FY29" s="68"/>
      <c r="FZ29" s="68"/>
      <c r="GA29" s="68"/>
      <c r="GB29" s="68"/>
      <c r="GC29" s="68"/>
      <c r="GD29" s="68"/>
      <c r="GE29" s="68"/>
      <c r="GF29" s="68"/>
      <c r="GG29" s="68"/>
      <c r="GH29" s="68"/>
      <c r="GI29" s="68"/>
      <c r="GJ29" s="68"/>
      <c r="GK29" s="68"/>
      <c r="GL29" s="68"/>
      <c r="GM29" s="68"/>
      <c r="GN29" s="68"/>
      <c r="GO29" s="68"/>
      <c r="GP29" s="68"/>
      <c r="GQ29" s="68"/>
      <c r="GR29" s="68"/>
      <c r="GS29" s="68"/>
      <c r="GT29" s="68"/>
      <c r="GU29" s="68"/>
      <c r="GV29" s="68"/>
      <c r="GW29" s="68"/>
      <c r="GX29" s="68"/>
      <c r="GY29" s="68"/>
      <c r="GZ29" s="68"/>
      <c r="HA29" s="68"/>
      <c r="HB29" s="68"/>
      <c r="HC29" s="68"/>
      <c r="HD29" s="68"/>
      <c r="HE29" s="68"/>
      <c r="HF29" s="68"/>
      <c r="HG29" s="68"/>
      <c r="HH29" s="68"/>
      <c r="HI29" s="68"/>
      <c r="HJ29" s="68"/>
      <c r="HK29" s="68"/>
      <c r="HL29" s="68"/>
      <c r="HM29" s="68"/>
      <c r="HN29" s="68"/>
      <c r="HO29" s="68"/>
      <c r="HP29" s="68"/>
      <c r="HQ29" s="68"/>
      <c r="HR29" s="68"/>
      <c r="HS29" s="68"/>
      <c r="HT29" s="68"/>
      <c r="HU29" s="68"/>
      <c r="HV29" s="68"/>
      <c r="HW29" s="68"/>
      <c r="HX29" s="68"/>
      <c r="HY29" s="68"/>
      <c r="HZ29" s="68"/>
      <c r="IA29" s="68"/>
      <c r="IB29" s="68"/>
      <c r="IC29" s="68"/>
      <c r="ID29" s="68"/>
      <c r="IE29" s="68"/>
      <c r="IF29" s="68"/>
      <c r="IG29" s="68"/>
      <c r="IH29" s="68"/>
      <c r="II29" s="68"/>
      <c r="IJ29" s="68"/>
      <c r="IK29" s="68"/>
      <c r="IL29" s="68"/>
      <c r="IM29" s="68"/>
      <c r="IN29" s="68"/>
      <c r="IO29" s="68"/>
      <c r="IP29" s="68"/>
      <c r="IQ29" s="68"/>
      <c r="IR29" s="68"/>
      <c r="IS29" s="68"/>
      <c r="IT29" s="68"/>
      <c r="IU29" s="68"/>
      <c r="IV29" s="68"/>
      <c r="IW29" s="68"/>
      <c r="IX29" s="68"/>
      <c r="IY29" s="68"/>
      <c r="IZ29" s="68"/>
      <c r="JA29" s="68"/>
      <c r="JB29" s="68"/>
      <c r="JC29" s="68"/>
      <c r="JD29" s="68"/>
      <c r="JE29" s="68"/>
      <c r="JF29" s="68"/>
      <c r="JG29" s="68"/>
      <c r="JH29" s="68"/>
      <c r="JI29" s="68"/>
      <c r="JJ29" s="68"/>
      <c r="JK29" s="68"/>
      <c r="JL29" s="68"/>
      <c r="JM29" s="68"/>
      <c r="JN29" s="68"/>
      <c r="JO29" s="68"/>
      <c r="JP29" s="68"/>
      <c r="JQ29" s="68"/>
      <c r="JR29" s="68"/>
      <c r="JS29" s="68"/>
      <c r="JT29" s="68"/>
      <c r="JU29" s="68"/>
      <c r="JV29" s="68"/>
      <c r="JW29" s="68"/>
      <c r="JX29" s="68"/>
      <c r="JY29" s="68"/>
      <c r="JZ29" s="68"/>
      <c r="KA29" s="68"/>
      <c r="KB29" s="68"/>
      <c r="KC29" s="68"/>
      <c r="KD29" s="68"/>
      <c r="KE29" s="68"/>
      <c r="KF29" s="68"/>
      <c r="KG29" s="68"/>
      <c r="KH29" s="68"/>
      <c r="KI29" s="68"/>
      <c r="KJ29" s="68"/>
      <c r="KK29" s="68"/>
      <c r="KL29" s="68"/>
      <c r="KM29" s="68"/>
      <c r="KN29" s="68"/>
      <c r="KO29" s="68"/>
      <c r="KP29" s="68"/>
      <c r="KQ29" s="68"/>
      <c r="KR29" s="68"/>
      <c r="KS29" s="68"/>
      <c r="KT29" s="68"/>
      <c r="KU29" s="68"/>
      <c r="KV29" s="68"/>
      <c r="KW29" s="68"/>
      <c r="KX29" s="68"/>
      <c r="KY29" s="68"/>
      <c r="KZ29" s="68"/>
      <c r="LA29" s="68"/>
      <c r="LB29" s="68"/>
      <c r="LC29" s="68"/>
      <c r="LD29" s="68"/>
      <c r="LE29" s="68"/>
      <c r="LF29" s="68"/>
      <c r="LG29" s="68"/>
      <c r="LH29" s="68"/>
      <c r="LI29" s="68"/>
      <c r="LJ29" s="68"/>
      <c r="LK29" s="68"/>
      <c r="LL29" s="68"/>
      <c r="LM29" s="68"/>
      <c r="LN29" s="68"/>
      <c r="LO29" s="68"/>
      <c r="LP29" s="68"/>
      <c r="LQ29" s="68"/>
      <c r="LR29" s="68"/>
      <c r="LS29" s="68"/>
      <c r="LT29" s="68"/>
      <c r="LU29" s="68"/>
      <c r="LV29" s="68"/>
      <c r="LW29" s="68"/>
      <c r="LX29" s="68"/>
      <c r="LY29" s="68"/>
      <c r="LZ29" s="68"/>
      <c r="MA29" s="68"/>
      <c r="MB29" s="68"/>
      <c r="MC29" s="68"/>
      <c r="MD29" s="68"/>
      <c r="ME29" s="68"/>
      <c r="MF29" s="68"/>
      <c r="MG29" s="68"/>
      <c r="MH29" s="68"/>
      <c r="MI29" s="68"/>
      <c r="MJ29" s="68"/>
      <c r="MK29" s="68"/>
      <c r="ML29" s="68"/>
      <c r="MM29" s="68"/>
      <c r="MN29" s="68"/>
      <c r="MO29" s="68"/>
      <c r="MP29" s="68"/>
      <c r="MQ29" s="68"/>
      <c r="MR29" s="68"/>
      <c r="MS29" s="68"/>
      <c r="MT29" s="68"/>
      <c r="MU29" s="68"/>
      <c r="MV29" s="68"/>
      <c r="MW29" s="68"/>
      <c r="MX29" s="68"/>
      <c r="MY29" s="68"/>
      <c r="MZ29" s="68"/>
      <c r="NA29" s="68"/>
      <c r="NB29" s="68"/>
      <c r="NC29" s="68"/>
      <c r="ND29" s="68"/>
      <c r="NE29" s="68"/>
      <c r="NF29" s="68"/>
      <c r="NG29" s="68"/>
      <c r="NH29" s="68"/>
      <c r="NI29" s="68"/>
      <c r="NJ29" s="68"/>
      <c r="NK29" s="68"/>
      <c r="NL29" s="68"/>
      <c r="NM29" s="68"/>
      <c r="NN29" s="68"/>
      <c r="NO29" s="68"/>
      <c r="NP29" s="68"/>
      <c r="NQ29" s="68"/>
      <c r="NR29" s="68"/>
      <c r="NS29" s="68"/>
      <c r="NT29" s="68"/>
      <c r="NU29" s="68"/>
      <c r="NV29" s="68"/>
      <c r="NW29" s="68"/>
      <c r="NX29" s="68"/>
      <c r="NY29" s="68"/>
      <c r="NZ29" s="68"/>
      <c r="OA29" s="68"/>
      <c r="OB29" s="68"/>
      <c r="OC29" s="68"/>
      <c r="OD29" s="68"/>
      <c r="OE29" s="68"/>
      <c r="OF29" s="68"/>
      <c r="OG29" s="68"/>
      <c r="OH29" s="68"/>
      <c r="OI29" s="68"/>
      <c r="OJ29" s="68"/>
      <c r="OK29" s="68"/>
      <c r="OL29" s="68"/>
      <c r="OM29" s="68"/>
      <c r="ON29" s="68"/>
      <c r="OO29" s="68"/>
      <c r="OP29" s="68"/>
      <c r="OQ29" s="68"/>
      <c r="OR29" s="68"/>
      <c r="OS29" s="68"/>
      <c r="OT29" s="68"/>
      <c r="OU29" s="68"/>
      <c r="OV29" s="68"/>
      <c r="OW29" s="68"/>
      <c r="OX29" s="68"/>
      <c r="OY29" s="68"/>
      <c r="OZ29" s="68"/>
      <c r="PA29" s="68"/>
      <c r="PB29" s="68"/>
      <c r="PC29" s="68"/>
      <c r="PD29" s="68"/>
      <c r="PE29" s="68"/>
      <c r="PF29" s="68"/>
      <c r="PG29" s="68"/>
      <c r="PH29" s="68"/>
      <c r="PI29" s="68"/>
      <c r="PJ29" s="68"/>
      <c r="PK29" s="68"/>
      <c r="PL29" s="68"/>
      <c r="PM29" s="68"/>
      <c r="PN29" s="68"/>
      <c r="PO29" s="68"/>
      <c r="PP29" s="68"/>
      <c r="PQ29" s="68"/>
      <c r="PR29" s="68"/>
      <c r="PS29" s="68"/>
      <c r="PT29" s="68"/>
      <c r="PU29" s="68"/>
      <c r="PV29" s="68"/>
      <c r="PW29" s="68"/>
      <c r="PX29" s="68"/>
      <c r="PY29" s="68"/>
      <c r="PZ29" s="68"/>
      <c r="QA29" s="68"/>
      <c r="QB29" s="68"/>
      <c r="QC29" s="68"/>
      <c r="QD29" s="68"/>
      <c r="QE29" s="68"/>
      <c r="QF29" s="68"/>
      <c r="QG29" s="68"/>
      <c r="QH29" s="68"/>
      <c r="QI29" s="68"/>
      <c r="QJ29" s="68"/>
      <c r="QK29" s="68"/>
      <c r="QL29" s="68"/>
      <c r="QM29" s="68"/>
      <c r="QN29" s="68"/>
      <c r="QO29" s="68"/>
      <c r="QP29" s="68"/>
      <c r="QQ29" s="68"/>
      <c r="QR29" s="68"/>
      <c r="QS29" s="68"/>
      <c r="QT29" s="68"/>
      <c r="QU29" s="68"/>
      <c r="QV29" s="68"/>
      <c r="QW29" s="68"/>
      <c r="QX29" s="68"/>
      <c r="QY29" s="68"/>
      <c r="QZ29" s="68"/>
      <c r="RA29" s="68"/>
      <c r="RB29" s="68"/>
      <c r="RC29" s="68"/>
      <c r="RD29" s="68"/>
      <c r="RE29" s="68"/>
      <c r="RF29" s="68"/>
      <c r="RG29" s="68"/>
      <c r="RH29" s="68"/>
      <c r="RI29" s="68"/>
      <c r="RJ29" s="68"/>
      <c r="RK29" s="68"/>
      <c r="RL29" s="68"/>
      <c r="RM29" s="68"/>
      <c r="RN29" s="68"/>
      <c r="RO29" s="68"/>
      <c r="RP29" s="68"/>
      <c r="RQ29" s="68"/>
      <c r="RR29" s="68"/>
      <c r="RS29" s="68"/>
      <c r="RT29" s="68"/>
      <c r="RU29" s="68"/>
      <c r="RV29" s="68"/>
      <c r="RW29" s="68"/>
      <c r="RX29" s="68"/>
      <c r="RY29" s="68"/>
      <c r="RZ29" s="68"/>
      <c r="SA29" s="68"/>
      <c r="SB29" s="68"/>
      <c r="SC29" s="68"/>
      <c r="SD29" s="68"/>
      <c r="SE29" s="68"/>
      <c r="SF29" s="68"/>
      <c r="SG29" s="68"/>
      <c r="SH29" s="68"/>
      <c r="SI29" s="68"/>
      <c r="SJ29" s="68"/>
      <c r="SK29" s="68"/>
      <c r="SL29" s="68"/>
      <c r="SM29" s="68"/>
      <c r="SN29" s="68"/>
      <c r="SO29" s="68"/>
      <c r="SP29" s="68"/>
      <c r="SQ29" s="68"/>
      <c r="SR29" s="68"/>
      <c r="SS29" s="68"/>
      <c r="ST29" s="68"/>
      <c r="SU29" s="68"/>
      <c r="SV29" s="68"/>
      <c r="SW29" s="68"/>
      <c r="SX29" s="68"/>
      <c r="SY29" s="68"/>
      <c r="SZ29" s="68"/>
      <c r="TA29" s="68"/>
      <c r="TB29" s="68"/>
      <c r="TC29" s="68"/>
      <c r="TD29" s="68"/>
      <c r="TE29" s="68"/>
      <c r="TF29" s="68"/>
      <c r="TG29" s="68"/>
      <c r="TH29" s="68"/>
      <c r="TI29" s="68"/>
      <c r="TJ29" s="68"/>
      <c r="TK29" s="68"/>
      <c r="TL29" s="68"/>
      <c r="TM29" s="68"/>
      <c r="TN29" s="68"/>
      <c r="TO29" s="68"/>
      <c r="TP29" s="68"/>
      <c r="TQ29" s="68"/>
      <c r="TR29" s="68"/>
      <c r="TS29" s="68"/>
      <c r="TT29" s="68"/>
      <c r="TU29" s="68"/>
      <c r="TV29" s="68"/>
      <c r="TW29" s="68"/>
      <c r="TX29" s="68"/>
      <c r="TY29" s="68"/>
      <c r="TZ29" s="68"/>
      <c r="UA29" s="68"/>
      <c r="UB29" s="68"/>
      <c r="UC29" s="68"/>
      <c r="UD29" s="68"/>
      <c r="UE29" s="68"/>
      <c r="UF29" s="68"/>
      <c r="UG29" s="68"/>
      <c r="UH29" s="68"/>
      <c r="UI29" s="68"/>
      <c r="UJ29" s="68"/>
      <c r="UK29" s="68"/>
      <c r="UL29" s="68"/>
      <c r="UM29" s="68"/>
      <c r="UN29" s="68"/>
      <c r="UO29" s="68"/>
      <c r="UP29" s="68"/>
      <c r="UQ29" s="68"/>
      <c r="UR29" s="68"/>
      <c r="US29" s="68"/>
      <c r="UT29" s="68"/>
      <c r="UU29" s="68"/>
      <c r="UV29" s="68"/>
      <c r="UW29" s="68"/>
      <c r="UX29" s="68"/>
      <c r="UY29" s="68"/>
      <c r="UZ29" s="68"/>
      <c r="VA29" s="68"/>
      <c r="VB29" s="68"/>
      <c r="VC29" s="68"/>
      <c r="VD29" s="68"/>
      <c r="VE29" s="68"/>
      <c r="VF29" s="68"/>
      <c r="VG29" s="68"/>
      <c r="VH29" s="68"/>
      <c r="VI29" s="68"/>
      <c r="VJ29" s="68"/>
      <c r="VK29" s="68"/>
      <c r="VL29" s="68"/>
      <c r="VM29" s="68"/>
      <c r="VN29" s="68"/>
      <c r="VO29" s="68"/>
      <c r="VP29" s="68"/>
      <c r="VQ29" s="68"/>
      <c r="VR29" s="68"/>
      <c r="VS29" s="68"/>
      <c r="VT29" s="68"/>
      <c r="VU29" s="68"/>
      <c r="VV29" s="68"/>
      <c r="VW29" s="68"/>
      <c r="VX29" s="68"/>
      <c r="VY29" s="68"/>
      <c r="VZ29" s="68"/>
      <c r="WA29" s="68"/>
      <c r="WB29" s="68"/>
      <c r="WC29" s="68"/>
      <c r="WD29" s="68"/>
      <c r="WE29" s="68"/>
      <c r="WF29" s="68"/>
      <c r="WG29" s="68"/>
      <c r="WH29" s="68"/>
      <c r="WI29" s="68"/>
      <c r="WJ29" s="68"/>
      <c r="WK29" s="68"/>
      <c r="WL29" s="68"/>
      <c r="WM29" s="68"/>
      <c r="WN29" s="68"/>
      <c r="WO29" s="68"/>
      <c r="WP29" s="68"/>
      <c r="WQ29" s="68"/>
      <c r="WR29" s="68"/>
      <c r="WS29" s="68"/>
      <c r="WT29" s="68"/>
      <c r="WU29" s="68"/>
      <c r="WV29" s="68"/>
      <c r="WW29" s="68"/>
      <c r="WX29" s="68"/>
      <c r="WY29" s="68"/>
      <c r="WZ29" s="68"/>
      <c r="XA29" s="68"/>
      <c r="XB29" s="68"/>
      <c r="XC29" s="68"/>
      <c r="XD29" s="68"/>
      <c r="XE29" s="68"/>
      <c r="XF29" s="68"/>
      <c r="XG29" s="68"/>
      <c r="XH29" s="68"/>
      <c r="XI29" s="68"/>
      <c r="XJ29" s="68"/>
      <c r="XK29" s="68"/>
      <c r="XL29" s="68"/>
      <c r="XM29" s="68"/>
      <c r="XN29" s="68"/>
      <c r="XO29" s="68"/>
      <c r="XP29" s="68"/>
      <c r="XQ29" s="68"/>
      <c r="XR29" s="68"/>
      <c r="XS29" s="68"/>
      <c r="XT29" s="68"/>
      <c r="XU29" s="68"/>
      <c r="XV29" s="68"/>
      <c r="XW29" s="68"/>
      <c r="XX29" s="68"/>
      <c r="XY29" s="68"/>
      <c r="XZ29" s="68"/>
      <c r="YA29" s="68"/>
      <c r="YB29" s="68"/>
      <c r="YC29" s="68"/>
      <c r="YD29" s="68"/>
      <c r="YE29" s="68"/>
      <c r="YF29" s="68"/>
      <c r="YG29" s="68"/>
      <c r="YH29" s="68"/>
      <c r="YI29" s="68"/>
      <c r="YJ29" s="68"/>
      <c r="YK29" s="68"/>
      <c r="YL29" s="68"/>
      <c r="YM29" s="68"/>
      <c r="YN29" s="68"/>
      <c r="YO29" s="68"/>
      <c r="YP29" s="68"/>
      <c r="YQ29" s="68"/>
      <c r="YR29" s="68"/>
      <c r="YS29" s="68"/>
      <c r="YT29" s="68"/>
      <c r="YU29" s="68"/>
      <c r="YV29" s="68"/>
      <c r="YW29" s="68"/>
      <c r="YX29" s="68"/>
      <c r="YY29" s="68"/>
      <c r="YZ29" s="68"/>
      <c r="ZA29" s="68"/>
      <c r="ZB29" s="68"/>
      <c r="ZC29" s="68"/>
      <c r="ZD29" s="68"/>
      <c r="ZE29" s="68"/>
      <c r="ZF29" s="68"/>
      <c r="ZG29" s="68"/>
      <c r="ZH29" s="68"/>
      <c r="ZI29" s="68"/>
      <c r="ZJ29" s="68"/>
      <c r="ZK29" s="68"/>
      <c r="ZL29" s="68"/>
      <c r="ZM29" s="68"/>
      <c r="ZN29" s="68"/>
      <c r="ZO29" s="68"/>
      <c r="ZP29" s="68"/>
      <c r="ZQ29" s="68"/>
      <c r="ZR29" s="68"/>
      <c r="ZS29" s="68"/>
      <c r="ZT29" s="68"/>
      <c r="ZU29" s="68"/>
      <c r="ZV29" s="68"/>
      <c r="ZW29" s="68"/>
      <c r="ZX29" s="68"/>
      <c r="ZY29" s="68"/>
      <c r="ZZ29" s="68"/>
      <c r="AAA29" s="68"/>
      <c r="AAB29" s="68"/>
      <c r="AAC29" s="68"/>
      <c r="AAD29" s="68"/>
      <c r="AAE29" s="68"/>
      <c r="AAF29" s="68"/>
      <c r="AAG29" s="68"/>
      <c r="AAH29" s="68"/>
      <c r="AAI29" s="68"/>
      <c r="AAJ29" s="68"/>
      <c r="AAK29" s="68"/>
      <c r="AAL29" s="68"/>
      <c r="AAM29" s="68"/>
      <c r="AAN29" s="68"/>
      <c r="AAO29" s="68"/>
      <c r="AAP29" s="68"/>
      <c r="AAQ29" s="68"/>
      <c r="AAR29" s="68"/>
      <c r="AAS29" s="68"/>
      <c r="AAT29" s="68"/>
      <c r="AAU29" s="68"/>
      <c r="AAV29" s="68"/>
      <c r="AAW29" s="68"/>
      <c r="AAX29" s="68"/>
      <c r="AAY29" s="68"/>
      <c r="AAZ29" s="68"/>
      <c r="ABA29" s="68"/>
      <c r="ABB29" s="68"/>
      <c r="ABC29" s="68"/>
      <c r="ABD29" s="68"/>
      <c r="ABE29" s="68"/>
      <c r="ABF29" s="68"/>
      <c r="ABG29" s="68"/>
      <c r="ABH29" s="68"/>
      <c r="ABI29" s="68"/>
      <c r="ABJ29" s="68"/>
      <c r="ABK29" s="68"/>
      <c r="ABL29" s="68"/>
      <c r="ABM29" s="68"/>
      <c r="ABN29" s="68"/>
      <c r="ABO29" s="68"/>
      <c r="ABP29" s="68"/>
      <c r="ABQ29" s="68"/>
      <c r="ABR29" s="68"/>
      <c r="ABS29" s="68"/>
      <c r="ABT29" s="68"/>
      <c r="ABU29" s="68"/>
      <c r="ABV29" s="68"/>
      <c r="ABW29" s="68"/>
      <c r="ABX29" s="68"/>
      <c r="ABY29" s="68"/>
      <c r="ABZ29" s="68"/>
      <c r="ACA29" s="68"/>
      <c r="ACB29" s="68"/>
      <c r="ACC29" s="68"/>
      <c r="ACD29" s="68"/>
      <c r="ACE29" s="68"/>
      <c r="ACF29" s="68"/>
      <c r="ACG29" s="68"/>
      <c r="ACH29" s="68"/>
      <c r="ACI29" s="68"/>
      <c r="ACJ29" s="68"/>
      <c r="ACK29" s="68"/>
      <c r="ACL29" s="68"/>
      <c r="ACM29" s="68"/>
      <c r="ACN29" s="68"/>
      <c r="ACO29" s="68"/>
      <c r="ACP29" s="68"/>
      <c r="ACQ29" s="68"/>
      <c r="ACR29" s="68"/>
      <c r="ACS29" s="68"/>
      <c r="ACT29" s="68"/>
      <c r="ACU29" s="68"/>
      <c r="ACV29" s="68"/>
      <c r="ACW29" s="68"/>
      <c r="ACX29" s="68"/>
      <c r="ACY29" s="68"/>
      <c r="ACZ29" s="68"/>
      <c r="ADA29" s="68"/>
      <c r="ADB29" s="68"/>
      <c r="ADC29" s="68"/>
      <c r="ADD29" s="68"/>
      <c r="ADE29" s="68"/>
      <c r="ADF29" s="68"/>
      <c r="ADG29" s="68"/>
      <c r="ADH29" s="68"/>
      <c r="ADI29" s="68"/>
      <c r="ADJ29" s="68"/>
      <c r="ADK29" s="68"/>
      <c r="ADL29" s="68"/>
      <c r="ADM29" s="68"/>
      <c r="ADN29" s="68"/>
      <c r="ADO29" s="68"/>
      <c r="ADP29" s="68"/>
      <c r="ADQ29" s="68"/>
      <c r="ADR29" s="68"/>
      <c r="ADS29" s="68"/>
      <c r="ADT29" s="68"/>
      <c r="ADU29" s="68"/>
      <c r="ADV29" s="68"/>
      <c r="ADW29" s="68"/>
      <c r="ADX29" s="68"/>
      <c r="ADY29" s="68"/>
      <c r="ADZ29" s="68"/>
      <c r="AEA29" s="68"/>
      <c r="AEB29" s="68"/>
      <c r="AEC29" s="68"/>
      <c r="AED29" s="68"/>
      <c r="AEE29" s="68"/>
      <c r="AEF29" s="68"/>
      <c r="AEG29" s="68"/>
      <c r="AEH29" s="68"/>
      <c r="AEI29" s="68"/>
      <c r="AEJ29" s="68"/>
      <c r="AEK29" s="68"/>
      <c r="AEL29" s="68"/>
      <c r="AEM29" s="68"/>
      <c r="AEN29" s="68"/>
      <c r="AEO29" s="68"/>
      <c r="AEP29" s="68"/>
      <c r="AEQ29" s="68"/>
      <c r="AER29" s="68"/>
      <c r="AES29" s="68"/>
      <c r="AET29" s="68"/>
      <c r="AEU29" s="68"/>
      <c r="AEV29" s="68"/>
      <c r="AEW29" s="68"/>
      <c r="AEX29" s="68"/>
      <c r="AEY29" s="68"/>
      <c r="AEZ29" s="68"/>
      <c r="AFA29" s="68"/>
      <c r="AFB29" s="68"/>
      <c r="AFC29" s="68"/>
      <c r="AFD29" s="68"/>
      <c r="AFE29" s="68"/>
      <c r="AFF29" s="68"/>
      <c r="AFG29" s="68"/>
      <c r="AFH29" s="68"/>
      <c r="AFI29" s="68"/>
      <c r="AFJ29" s="68"/>
      <c r="AFK29" s="68"/>
      <c r="AFL29" s="68"/>
      <c r="AFM29" s="68"/>
      <c r="AFN29" s="68"/>
      <c r="AFO29" s="68"/>
      <c r="AFP29" s="68"/>
      <c r="AFQ29" s="68"/>
      <c r="AFR29" s="68"/>
      <c r="AFS29" s="68"/>
      <c r="AFT29" s="68"/>
      <c r="AFU29" s="68"/>
      <c r="AFV29" s="68"/>
      <c r="AFW29" s="68"/>
      <c r="AFX29" s="68"/>
      <c r="AFY29" s="68"/>
      <c r="AFZ29" s="68"/>
      <c r="AGA29" s="68"/>
      <c r="AGB29" s="68"/>
      <c r="AGC29" s="68"/>
      <c r="AGD29" s="68"/>
      <c r="AGE29" s="68"/>
      <c r="AGF29" s="68"/>
      <c r="AGG29" s="68"/>
      <c r="AGH29" s="68"/>
      <c r="AGI29" s="68"/>
      <c r="AGJ29" s="68"/>
      <c r="AGK29" s="68"/>
      <c r="AGL29" s="68"/>
      <c r="AGM29" s="68"/>
      <c r="AGN29" s="68"/>
      <c r="AGO29" s="68"/>
      <c r="AGP29" s="68"/>
      <c r="AGQ29" s="68"/>
      <c r="AGR29" s="68"/>
      <c r="AGS29" s="68"/>
      <c r="AGT29" s="68"/>
      <c r="AGU29" s="68"/>
      <c r="AGV29" s="68"/>
      <c r="AGW29" s="68"/>
      <c r="AGX29" s="68"/>
      <c r="AGY29" s="68"/>
      <c r="AGZ29" s="68"/>
      <c r="AHA29" s="68"/>
      <c r="AHB29" s="68"/>
      <c r="AHC29" s="68"/>
      <c r="AHD29" s="68"/>
      <c r="AHE29" s="68"/>
      <c r="AHF29" s="68"/>
      <c r="AHG29" s="68"/>
      <c r="AHH29" s="68"/>
      <c r="AHI29" s="68"/>
      <c r="AHJ29" s="68"/>
      <c r="AHK29" s="68"/>
      <c r="AHL29" s="68"/>
      <c r="AHM29" s="68"/>
      <c r="AHN29" s="68"/>
      <c r="AHO29" s="68"/>
      <c r="AHP29" s="68"/>
      <c r="AHQ29" s="68"/>
      <c r="AHR29" s="68"/>
      <c r="AHS29" s="68"/>
      <c r="AHT29" s="68"/>
      <c r="AHU29" s="68"/>
      <c r="AHV29" s="68"/>
      <c r="AHW29" s="68"/>
      <c r="AHX29" s="68"/>
      <c r="AHY29" s="68"/>
      <c r="AHZ29" s="68"/>
      <c r="AIA29" s="68"/>
      <c r="AIB29" s="68"/>
      <c r="AIC29" s="68"/>
      <c r="AID29" s="68"/>
      <c r="AIE29" s="68"/>
      <c r="AIF29" s="68"/>
      <c r="AIG29" s="68"/>
      <c r="AIH29" s="68"/>
      <c r="AII29" s="68"/>
      <c r="AIJ29" s="68"/>
      <c r="AIK29" s="68"/>
      <c r="AIL29" s="68"/>
      <c r="AIM29" s="68"/>
      <c r="AIN29" s="68"/>
      <c r="AIO29" s="68"/>
      <c r="AIP29" s="68"/>
      <c r="AIQ29" s="68"/>
      <c r="AIR29" s="68"/>
      <c r="AIS29" s="68"/>
      <c r="AIT29" s="68"/>
      <c r="AIU29" s="68"/>
      <c r="AIV29" s="68"/>
      <c r="AIW29" s="68"/>
      <c r="AIX29" s="68"/>
      <c r="AIY29" s="68"/>
      <c r="AIZ29" s="68"/>
      <c r="AJA29" s="68"/>
      <c r="AJB29" s="68"/>
      <c r="AJC29" s="68"/>
      <c r="AJD29" s="68"/>
      <c r="AJE29" s="68"/>
      <c r="AJF29" s="68"/>
      <c r="AJG29" s="68"/>
      <c r="AJH29" s="68"/>
      <c r="AJI29" s="68"/>
      <c r="AJJ29" s="68"/>
      <c r="AJK29" s="68"/>
      <c r="AJL29" s="68"/>
      <c r="AJM29" s="68"/>
      <c r="AJN29" s="68"/>
      <c r="AJO29" s="68"/>
      <c r="AJP29" s="68"/>
      <c r="AJQ29" s="68"/>
      <c r="AJR29" s="68"/>
      <c r="AJS29" s="68"/>
      <c r="AJT29" s="68"/>
      <c r="AJU29" s="68"/>
      <c r="AJV29" s="68"/>
      <c r="AJW29" s="68"/>
      <c r="AJX29" s="68"/>
      <c r="AJY29" s="68"/>
      <c r="AJZ29" s="68"/>
      <c r="AKA29" s="68"/>
      <c r="AKB29" s="68"/>
      <c r="AKC29" s="68"/>
      <c r="AKD29" s="68"/>
      <c r="AKE29" s="68"/>
      <c r="AKF29" s="68"/>
      <c r="AKG29" s="68"/>
      <c r="AKH29" s="68"/>
      <c r="AKI29" s="68"/>
      <c r="AKJ29" s="68"/>
      <c r="AKK29" s="68"/>
      <c r="AKL29" s="68"/>
      <c r="AKM29" s="68"/>
      <c r="AKN29" s="68"/>
      <c r="AKO29" s="68"/>
      <c r="AKP29" s="68"/>
      <c r="AKQ29" s="68"/>
      <c r="AKR29" s="68"/>
      <c r="AKS29" s="68"/>
      <c r="AKT29" s="68"/>
      <c r="AKU29" s="68"/>
      <c r="AKV29" s="68"/>
      <c r="AKW29" s="68"/>
      <c r="AKX29" s="68"/>
      <c r="AKY29" s="68"/>
      <c r="AKZ29" s="68"/>
      <c r="ALA29" s="68"/>
      <c r="ALB29" s="68"/>
      <c r="ALC29" s="68"/>
      <c r="ALD29" s="68"/>
      <c r="ALE29" s="68"/>
      <c r="ALF29" s="68"/>
      <c r="ALG29" s="68"/>
      <c r="ALH29" s="68"/>
      <c r="ALI29" s="68"/>
      <c r="ALJ29" s="68"/>
      <c r="ALK29" s="68"/>
      <c r="ALL29" s="68"/>
      <c r="ALM29" s="68"/>
      <c r="ALN29" s="68"/>
      <c r="ALO29" s="68"/>
      <c r="ALP29" s="68"/>
      <c r="ALQ29" s="68"/>
      <c r="ALR29" s="68"/>
      <c r="ALS29" s="68"/>
      <c r="ALT29" s="68"/>
      <c r="ALU29" s="68"/>
      <c r="ALV29" s="68"/>
      <c r="ALW29" s="68"/>
      <c r="ALX29" s="68"/>
      <c r="ALY29" s="68"/>
      <c r="ALZ29" s="68"/>
      <c r="AMA29" s="68"/>
      <c r="AMB29" s="68"/>
      <c r="AMC29" s="68"/>
      <c r="AMD29" s="68"/>
      <c r="AME29" s="68"/>
      <c r="AMF29" s="68"/>
      <c r="AMG29" s="68"/>
      <c r="AMH29" s="68"/>
      <c r="AMI29" s="68"/>
      <c r="AMJ29" s="68"/>
    </row>
    <row r="30" customFormat="false" ht="57" hidden="false" customHeight="true" outlineLevel="0" collapsed="false">
      <c r="A30" s="64"/>
      <c r="B30" s="77" t="s">
        <v>62</v>
      </c>
      <c r="C30" s="67" t="n">
        <f aca="false">45000+335000+600000</f>
        <v>980000</v>
      </c>
      <c r="D30" s="67" t="n">
        <f aca="false">45000+335000+600000</f>
        <v>980000</v>
      </c>
      <c r="E30" s="67" t="n">
        <f aca="false">D30-C30</f>
        <v>0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  <c r="IM30" s="68"/>
      <c r="IN30" s="68"/>
      <c r="IO30" s="68"/>
      <c r="IP30" s="68"/>
      <c r="IQ30" s="68"/>
      <c r="IR30" s="68"/>
      <c r="IS30" s="68"/>
      <c r="IT30" s="68"/>
      <c r="IU30" s="68"/>
      <c r="IV30" s="68"/>
      <c r="IW30" s="68"/>
      <c r="IX30" s="68"/>
      <c r="IY30" s="68"/>
      <c r="IZ30" s="68"/>
      <c r="JA30" s="68"/>
      <c r="JB30" s="68"/>
      <c r="JC30" s="68"/>
      <c r="JD30" s="68"/>
      <c r="JE30" s="68"/>
      <c r="JF30" s="68"/>
      <c r="JG30" s="68"/>
      <c r="JH30" s="68"/>
      <c r="JI30" s="68"/>
      <c r="JJ30" s="68"/>
      <c r="JK30" s="68"/>
      <c r="JL30" s="68"/>
      <c r="JM30" s="68"/>
      <c r="JN30" s="68"/>
      <c r="JO30" s="68"/>
      <c r="JP30" s="68"/>
      <c r="JQ30" s="68"/>
      <c r="JR30" s="68"/>
      <c r="JS30" s="68"/>
      <c r="JT30" s="68"/>
      <c r="JU30" s="68"/>
      <c r="JV30" s="68"/>
      <c r="JW30" s="68"/>
      <c r="JX30" s="68"/>
      <c r="JY30" s="68"/>
      <c r="JZ30" s="68"/>
      <c r="KA30" s="68"/>
      <c r="KB30" s="68"/>
      <c r="KC30" s="68"/>
      <c r="KD30" s="68"/>
      <c r="KE30" s="68"/>
      <c r="KF30" s="68"/>
      <c r="KG30" s="68"/>
      <c r="KH30" s="68"/>
      <c r="KI30" s="68"/>
      <c r="KJ30" s="68"/>
      <c r="KK30" s="68"/>
      <c r="KL30" s="68"/>
      <c r="KM30" s="68"/>
      <c r="KN30" s="68"/>
      <c r="KO30" s="68"/>
      <c r="KP30" s="68"/>
      <c r="KQ30" s="68"/>
      <c r="KR30" s="68"/>
      <c r="KS30" s="68"/>
      <c r="KT30" s="68"/>
      <c r="KU30" s="68"/>
      <c r="KV30" s="68"/>
      <c r="KW30" s="68"/>
      <c r="KX30" s="68"/>
      <c r="KY30" s="68"/>
      <c r="KZ30" s="68"/>
      <c r="LA30" s="68"/>
      <c r="LB30" s="68"/>
      <c r="LC30" s="68"/>
      <c r="LD30" s="68"/>
      <c r="LE30" s="68"/>
      <c r="LF30" s="68"/>
      <c r="LG30" s="68"/>
      <c r="LH30" s="68"/>
      <c r="LI30" s="68"/>
      <c r="LJ30" s="68"/>
      <c r="LK30" s="68"/>
      <c r="LL30" s="68"/>
      <c r="LM30" s="68"/>
      <c r="LN30" s="68"/>
      <c r="LO30" s="68"/>
      <c r="LP30" s="68"/>
      <c r="LQ30" s="68"/>
      <c r="LR30" s="68"/>
      <c r="LS30" s="68"/>
      <c r="LT30" s="68"/>
      <c r="LU30" s="68"/>
      <c r="LV30" s="68"/>
      <c r="LW30" s="68"/>
      <c r="LX30" s="68"/>
      <c r="LY30" s="68"/>
      <c r="LZ30" s="68"/>
      <c r="MA30" s="68"/>
      <c r="MB30" s="68"/>
      <c r="MC30" s="68"/>
      <c r="MD30" s="68"/>
      <c r="ME30" s="68"/>
      <c r="MF30" s="68"/>
      <c r="MG30" s="68"/>
      <c r="MH30" s="68"/>
      <c r="MI30" s="68"/>
      <c r="MJ30" s="68"/>
      <c r="MK30" s="68"/>
      <c r="ML30" s="68"/>
      <c r="MM30" s="68"/>
      <c r="MN30" s="68"/>
      <c r="MO30" s="68"/>
      <c r="MP30" s="68"/>
      <c r="MQ30" s="68"/>
      <c r="MR30" s="68"/>
      <c r="MS30" s="68"/>
      <c r="MT30" s="68"/>
      <c r="MU30" s="68"/>
      <c r="MV30" s="68"/>
      <c r="MW30" s="68"/>
      <c r="MX30" s="68"/>
      <c r="MY30" s="68"/>
      <c r="MZ30" s="68"/>
      <c r="NA30" s="68"/>
      <c r="NB30" s="68"/>
      <c r="NC30" s="68"/>
      <c r="ND30" s="68"/>
      <c r="NE30" s="68"/>
      <c r="NF30" s="68"/>
      <c r="NG30" s="68"/>
      <c r="NH30" s="68"/>
      <c r="NI30" s="68"/>
      <c r="NJ30" s="68"/>
      <c r="NK30" s="68"/>
      <c r="NL30" s="68"/>
      <c r="NM30" s="68"/>
      <c r="NN30" s="68"/>
      <c r="NO30" s="68"/>
      <c r="NP30" s="68"/>
      <c r="NQ30" s="68"/>
      <c r="NR30" s="68"/>
      <c r="NS30" s="68"/>
      <c r="NT30" s="68"/>
      <c r="NU30" s="68"/>
      <c r="NV30" s="68"/>
      <c r="NW30" s="68"/>
      <c r="NX30" s="68"/>
      <c r="NY30" s="68"/>
      <c r="NZ30" s="68"/>
      <c r="OA30" s="68"/>
      <c r="OB30" s="68"/>
      <c r="OC30" s="68"/>
      <c r="OD30" s="68"/>
      <c r="OE30" s="68"/>
      <c r="OF30" s="68"/>
      <c r="OG30" s="68"/>
      <c r="OH30" s="68"/>
      <c r="OI30" s="68"/>
      <c r="OJ30" s="68"/>
      <c r="OK30" s="68"/>
      <c r="OL30" s="68"/>
      <c r="OM30" s="68"/>
      <c r="ON30" s="68"/>
      <c r="OO30" s="68"/>
      <c r="OP30" s="68"/>
      <c r="OQ30" s="68"/>
      <c r="OR30" s="68"/>
      <c r="OS30" s="68"/>
      <c r="OT30" s="68"/>
      <c r="OU30" s="68"/>
      <c r="OV30" s="68"/>
      <c r="OW30" s="68"/>
      <c r="OX30" s="68"/>
      <c r="OY30" s="68"/>
      <c r="OZ30" s="68"/>
      <c r="PA30" s="68"/>
      <c r="PB30" s="68"/>
      <c r="PC30" s="68"/>
      <c r="PD30" s="68"/>
      <c r="PE30" s="68"/>
      <c r="PF30" s="68"/>
      <c r="PG30" s="68"/>
      <c r="PH30" s="68"/>
      <c r="PI30" s="68"/>
      <c r="PJ30" s="68"/>
      <c r="PK30" s="68"/>
      <c r="PL30" s="68"/>
      <c r="PM30" s="68"/>
      <c r="PN30" s="68"/>
      <c r="PO30" s="68"/>
      <c r="PP30" s="68"/>
      <c r="PQ30" s="68"/>
      <c r="PR30" s="68"/>
      <c r="PS30" s="68"/>
      <c r="PT30" s="68"/>
      <c r="PU30" s="68"/>
      <c r="PV30" s="68"/>
      <c r="PW30" s="68"/>
      <c r="PX30" s="68"/>
      <c r="PY30" s="68"/>
      <c r="PZ30" s="68"/>
      <c r="QA30" s="68"/>
      <c r="QB30" s="68"/>
      <c r="QC30" s="68"/>
      <c r="QD30" s="68"/>
      <c r="QE30" s="68"/>
      <c r="QF30" s="68"/>
      <c r="QG30" s="68"/>
      <c r="QH30" s="68"/>
      <c r="QI30" s="68"/>
      <c r="QJ30" s="68"/>
      <c r="QK30" s="68"/>
      <c r="QL30" s="68"/>
      <c r="QM30" s="68"/>
      <c r="QN30" s="68"/>
      <c r="QO30" s="68"/>
      <c r="QP30" s="68"/>
      <c r="QQ30" s="68"/>
      <c r="QR30" s="68"/>
      <c r="QS30" s="68"/>
      <c r="QT30" s="68"/>
      <c r="QU30" s="68"/>
      <c r="QV30" s="68"/>
      <c r="QW30" s="68"/>
      <c r="QX30" s="68"/>
      <c r="QY30" s="68"/>
      <c r="QZ30" s="68"/>
      <c r="RA30" s="68"/>
      <c r="RB30" s="68"/>
      <c r="RC30" s="68"/>
      <c r="RD30" s="68"/>
      <c r="RE30" s="68"/>
      <c r="RF30" s="68"/>
      <c r="RG30" s="68"/>
      <c r="RH30" s="68"/>
      <c r="RI30" s="68"/>
      <c r="RJ30" s="68"/>
      <c r="RK30" s="68"/>
      <c r="RL30" s="68"/>
      <c r="RM30" s="68"/>
      <c r="RN30" s="68"/>
      <c r="RO30" s="68"/>
      <c r="RP30" s="68"/>
      <c r="RQ30" s="68"/>
      <c r="RR30" s="68"/>
      <c r="RS30" s="68"/>
      <c r="RT30" s="68"/>
      <c r="RU30" s="68"/>
      <c r="RV30" s="68"/>
      <c r="RW30" s="68"/>
      <c r="RX30" s="68"/>
      <c r="RY30" s="68"/>
      <c r="RZ30" s="68"/>
      <c r="SA30" s="68"/>
      <c r="SB30" s="68"/>
      <c r="SC30" s="68"/>
      <c r="SD30" s="68"/>
      <c r="SE30" s="68"/>
      <c r="SF30" s="68"/>
      <c r="SG30" s="68"/>
      <c r="SH30" s="68"/>
      <c r="SI30" s="68"/>
      <c r="SJ30" s="68"/>
      <c r="SK30" s="68"/>
      <c r="SL30" s="68"/>
      <c r="SM30" s="68"/>
      <c r="SN30" s="68"/>
      <c r="SO30" s="68"/>
      <c r="SP30" s="68"/>
      <c r="SQ30" s="68"/>
      <c r="SR30" s="68"/>
      <c r="SS30" s="68"/>
      <c r="ST30" s="68"/>
      <c r="SU30" s="68"/>
      <c r="SV30" s="68"/>
      <c r="SW30" s="68"/>
      <c r="SX30" s="68"/>
      <c r="SY30" s="68"/>
      <c r="SZ30" s="68"/>
      <c r="TA30" s="68"/>
      <c r="TB30" s="68"/>
      <c r="TC30" s="68"/>
      <c r="TD30" s="68"/>
      <c r="TE30" s="68"/>
      <c r="TF30" s="68"/>
      <c r="TG30" s="68"/>
      <c r="TH30" s="68"/>
      <c r="TI30" s="68"/>
      <c r="TJ30" s="68"/>
      <c r="TK30" s="68"/>
      <c r="TL30" s="68"/>
      <c r="TM30" s="68"/>
      <c r="TN30" s="68"/>
      <c r="TO30" s="68"/>
      <c r="TP30" s="68"/>
      <c r="TQ30" s="68"/>
      <c r="TR30" s="68"/>
      <c r="TS30" s="68"/>
      <c r="TT30" s="68"/>
      <c r="TU30" s="68"/>
      <c r="TV30" s="68"/>
      <c r="TW30" s="68"/>
      <c r="TX30" s="68"/>
      <c r="TY30" s="68"/>
      <c r="TZ30" s="68"/>
      <c r="UA30" s="68"/>
      <c r="UB30" s="68"/>
      <c r="UC30" s="68"/>
      <c r="UD30" s="68"/>
      <c r="UE30" s="68"/>
      <c r="UF30" s="68"/>
      <c r="UG30" s="68"/>
      <c r="UH30" s="68"/>
      <c r="UI30" s="68"/>
      <c r="UJ30" s="68"/>
      <c r="UK30" s="68"/>
      <c r="UL30" s="68"/>
      <c r="UM30" s="68"/>
      <c r="UN30" s="68"/>
      <c r="UO30" s="68"/>
      <c r="UP30" s="68"/>
      <c r="UQ30" s="68"/>
      <c r="UR30" s="68"/>
      <c r="US30" s="68"/>
      <c r="UT30" s="68"/>
      <c r="UU30" s="68"/>
      <c r="UV30" s="68"/>
      <c r="UW30" s="68"/>
      <c r="UX30" s="68"/>
      <c r="UY30" s="68"/>
      <c r="UZ30" s="68"/>
      <c r="VA30" s="68"/>
      <c r="VB30" s="68"/>
      <c r="VC30" s="68"/>
      <c r="VD30" s="68"/>
      <c r="VE30" s="68"/>
      <c r="VF30" s="68"/>
      <c r="VG30" s="68"/>
      <c r="VH30" s="68"/>
      <c r="VI30" s="68"/>
      <c r="VJ30" s="68"/>
      <c r="VK30" s="68"/>
      <c r="VL30" s="68"/>
      <c r="VM30" s="68"/>
      <c r="VN30" s="68"/>
      <c r="VO30" s="68"/>
      <c r="VP30" s="68"/>
      <c r="VQ30" s="68"/>
      <c r="VR30" s="68"/>
      <c r="VS30" s="68"/>
      <c r="VT30" s="68"/>
      <c r="VU30" s="68"/>
      <c r="VV30" s="68"/>
      <c r="VW30" s="68"/>
      <c r="VX30" s="68"/>
      <c r="VY30" s="68"/>
      <c r="VZ30" s="68"/>
      <c r="WA30" s="68"/>
      <c r="WB30" s="68"/>
      <c r="WC30" s="68"/>
      <c r="WD30" s="68"/>
      <c r="WE30" s="68"/>
      <c r="WF30" s="68"/>
      <c r="WG30" s="68"/>
      <c r="WH30" s="68"/>
      <c r="WI30" s="68"/>
      <c r="WJ30" s="68"/>
      <c r="WK30" s="68"/>
      <c r="WL30" s="68"/>
      <c r="WM30" s="68"/>
      <c r="WN30" s="68"/>
      <c r="WO30" s="68"/>
      <c r="WP30" s="68"/>
      <c r="WQ30" s="68"/>
      <c r="WR30" s="68"/>
      <c r="WS30" s="68"/>
      <c r="WT30" s="68"/>
      <c r="WU30" s="68"/>
      <c r="WV30" s="68"/>
      <c r="WW30" s="68"/>
      <c r="WX30" s="68"/>
      <c r="WY30" s="68"/>
      <c r="WZ30" s="68"/>
      <c r="XA30" s="68"/>
      <c r="XB30" s="68"/>
      <c r="XC30" s="68"/>
      <c r="XD30" s="68"/>
      <c r="XE30" s="68"/>
      <c r="XF30" s="68"/>
      <c r="XG30" s="68"/>
      <c r="XH30" s="68"/>
      <c r="XI30" s="68"/>
      <c r="XJ30" s="68"/>
      <c r="XK30" s="68"/>
      <c r="XL30" s="68"/>
      <c r="XM30" s="68"/>
      <c r="XN30" s="68"/>
      <c r="XO30" s="68"/>
      <c r="XP30" s="68"/>
      <c r="XQ30" s="68"/>
      <c r="XR30" s="68"/>
      <c r="XS30" s="68"/>
      <c r="XT30" s="68"/>
      <c r="XU30" s="68"/>
      <c r="XV30" s="68"/>
      <c r="XW30" s="68"/>
      <c r="XX30" s="68"/>
      <c r="XY30" s="68"/>
      <c r="XZ30" s="68"/>
      <c r="YA30" s="68"/>
      <c r="YB30" s="68"/>
      <c r="YC30" s="68"/>
      <c r="YD30" s="68"/>
      <c r="YE30" s="68"/>
      <c r="YF30" s="68"/>
      <c r="YG30" s="68"/>
      <c r="YH30" s="68"/>
      <c r="YI30" s="68"/>
      <c r="YJ30" s="68"/>
      <c r="YK30" s="68"/>
      <c r="YL30" s="68"/>
      <c r="YM30" s="68"/>
      <c r="YN30" s="68"/>
      <c r="YO30" s="68"/>
      <c r="YP30" s="68"/>
      <c r="YQ30" s="68"/>
      <c r="YR30" s="68"/>
      <c r="YS30" s="68"/>
      <c r="YT30" s="68"/>
      <c r="YU30" s="68"/>
      <c r="YV30" s="68"/>
      <c r="YW30" s="68"/>
      <c r="YX30" s="68"/>
      <c r="YY30" s="68"/>
      <c r="YZ30" s="68"/>
      <c r="ZA30" s="68"/>
      <c r="ZB30" s="68"/>
      <c r="ZC30" s="68"/>
      <c r="ZD30" s="68"/>
      <c r="ZE30" s="68"/>
      <c r="ZF30" s="68"/>
      <c r="ZG30" s="68"/>
      <c r="ZH30" s="68"/>
      <c r="ZI30" s="68"/>
      <c r="ZJ30" s="68"/>
      <c r="ZK30" s="68"/>
      <c r="ZL30" s="68"/>
      <c r="ZM30" s="68"/>
      <c r="ZN30" s="68"/>
      <c r="ZO30" s="68"/>
      <c r="ZP30" s="68"/>
      <c r="ZQ30" s="68"/>
      <c r="ZR30" s="68"/>
      <c r="ZS30" s="68"/>
      <c r="ZT30" s="68"/>
      <c r="ZU30" s="68"/>
      <c r="ZV30" s="68"/>
      <c r="ZW30" s="68"/>
      <c r="ZX30" s="68"/>
      <c r="ZY30" s="68"/>
      <c r="ZZ30" s="68"/>
      <c r="AAA30" s="68"/>
      <c r="AAB30" s="68"/>
      <c r="AAC30" s="68"/>
      <c r="AAD30" s="68"/>
      <c r="AAE30" s="68"/>
      <c r="AAF30" s="68"/>
      <c r="AAG30" s="68"/>
      <c r="AAH30" s="68"/>
      <c r="AAI30" s="68"/>
      <c r="AAJ30" s="68"/>
      <c r="AAK30" s="68"/>
      <c r="AAL30" s="68"/>
      <c r="AAM30" s="68"/>
      <c r="AAN30" s="68"/>
      <c r="AAO30" s="68"/>
      <c r="AAP30" s="68"/>
      <c r="AAQ30" s="68"/>
      <c r="AAR30" s="68"/>
      <c r="AAS30" s="68"/>
      <c r="AAT30" s="68"/>
      <c r="AAU30" s="68"/>
      <c r="AAV30" s="68"/>
      <c r="AAW30" s="68"/>
      <c r="AAX30" s="68"/>
      <c r="AAY30" s="68"/>
      <c r="AAZ30" s="68"/>
      <c r="ABA30" s="68"/>
      <c r="ABB30" s="68"/>
      <c r="ABC30" s="68"/>
      <c r="ABD30" s="68"/>
      <c r="ABE30" s="68"/>
      <c r="ABF30" s="68"/>
      <c r="ABG30" s="68"/>
      <c r="ABH30" s="68"/>
      <c r="ABI30" s="68"/>
      <c r="ABJ30" s="68"/>
      <c r="ABK30" s="68"/>
      <c r="ABL30" s="68"/>
      <c r="ABM30" s="68"/>
      <c r="ABN30" s="68"/>
      <c r="ABO30" s="68"/>
      <c r="ABP30" s="68"/>
      <c r="ABQ30" s="68"/>
      <c r="ABR30" s="68"/>
      <c r="ABS30" s="68"/>
      <c r="ABT30" s="68"/>
      <c r="ABU30" s="68"/>
      <c r="ABV30" s="68"/>
      <c r="ABW30" s="68"/>
      <c r="ABX30" s="68"/>
      <c r="ABY30" s="68"/>
      <c r="ABZ30" s="68"/>
      <c r="ACA30" s="68"/>
      <c r="ACB30" s="68"/>
      <c r="ACC30" s="68"/>
      <c r="ACD30" s="68"/>
      <c r="ACE30" s="68"/>
      <c r="ACF30" s="68"/>
      <c r="ACG30" s="68"/>
      <c r="ACH30" s="68"/>
      <c r="ACI30" s="68"/>
      <c r="ACJ30" s="68"/>
      <c r="ACK30" s="68"/>
      <c r="ACL30" s="68"/>
      <c r="ACM30" s="68"/>
      <c r="ACN30" s="68"/>
      <c r="ACO30" s="68"/>
      <c r="ACP30" s="68"/>
      <c r="ACQ30" s="68"/>
      <c r="ACR30" s="68"/>
      <c r="ACS30" s="68"/>
      <c r="ACT30" s="68"/>
      <c r="ACU30" s="68"/>
      <c r="ACV30" s="68"/>
      <c r="ACW30" s="68"/>
      <c r="ACX30" s="68"/>
      <c r="ACY30" s="68"/>
      <c r="ACZ30" s="68"/>
      <c r="ADA30" s="68"/>
      <c r="ADB30" s="68"/>
      <c r="ADC30" s="68"/>
      <c r="ADD30" s="68"/>
      <c r="ADE30" s="68"/>
      <c r="ADF30" s="68"/>
      <c r="ADG30" s="68"/>
      <c r="ADH30" s="68"/>
      <c r="ADI30" s="68"/>
      <c r="ADJ30" s="68"/>
      <c r="ADK30" s="68"/>
      <c r="ADL30" s="68"/>
      <c r="ADM30" s="68"/>
      <c r="ADN30" s="68"/>
      <c r="ADO30" s="68"/>
      <c r="ADP30" s="68"/>
      <c r="ADQ30" s="68"/>
      <c r="ADR30" s="68"/>
      <c r="ADS30" s="68"/>
      <c r="ADT30" s="68"/>
      <c r="ADU30" s="68"/>
      <c r="ADV30" s="68"/>
      <c r="ADW30" s="68"/>
      <c r="ADX30" s="68"/>
      <c r="ADY30" s="68"/>
      <c r="ADZ30" s="68"/>
      <c r="AEA30" s="68"/>
      <c r="AEB30" s="68"/>
      <c r="AEC30" s="68"/>
      <c r="AED30" s="68"/>
      <c r="AEE30" s="68"/>
      <c r="AEF30" s="68"/>
      <c r="AEG30" s="68"/>
      <c r="AEH30" s="68"/>
      <c r="AEI30" s="68"/>
      <c r="AEJ30" s="68"/>
      <c r="AEK30" s="68"/>
      <c r="AEL30" s="68"/>
      <c r="AEM30" s="68"/>
      <c r="AEN30" s="68"/>
      <c r="AEO30" s="68"/>
      <c r="AEP30" s="68"/>
      <c r="AEQ30" s="68"/>
      <c r="AER30" s="68"/>
      <c r="AES30" s="68"/>
      <c r="AET30" s="68"/>
      <c r="AEU30" s="68"/>
      <c r="AEV30" s="68"/>
      <c r="AEW30" s="68"/>
      <c r="AEX30" s="68"/>
      <c r="AEY30" s="68"/>
      <c r="AEZ30" s="68"/>
      <c r="AFA30" s="68"/>
      <c r="AFB30" s="68"/>
      <c r="AFC30" s="68"/>
      <c r="AFD30" s="68"/>
      <c r="AFE30" s="68"/>
      <c r="AFF30" s="68"/>
      <c r="AFG30" s="68"/>
      <c r="AFH30" s="68"/>
      <c r="AFI30" s="68"/>
      <c r="AFJ30" s="68"/>
      <c r="AFK30" s="68"/>
      <c r="AFL30" s="68"/>
      <c r="AFM30" s="68"/>
      <c r="AFN30" s="68"/>
      <c r="AFO30" s="68"/>
      <c r="AFP30" s="68"/>
      <c r="AFQ30" s="68"/>
      <c r="AFR30" s="68"/>
      <c r="AFS30" s="68"/>
      <c r="AFT30" s="68"/>
      <c r="AFU30" s="68"/>
      <c r="AFV30" s="68"/>
      <c r="AFW30" s="68"/>
      <c r="AFX30" s="68"/>
      <c r="AFY30" s="68"/>
      <c r="AFZ30" s="68"/>
      <c r="AGA30" s="68"/>
      <c r="AGB30" s="68"/>
      <c r="AGC30" s="68"/>
      <c r="AGD30" s="68"/>
      <c r="AGE30" s="68"/>
      <c r="AGF30" s="68"/>
      <c r="AGG30" s="68"/>
      <c r="AGH30" s="68"/>
      <c r="AGI30" s="68"/>
      <c r="AGJ30" s="68"/>
      <c r="AGK30" s="68"/>
      <c r="AGL30" s="68"/>
      <c r="AGM30" s="68"/>
      <c r="AGN30" s="68"/>
      <c r="AGO30" s="68"/>
      <c r="AGP30" s="68"/>
      <c r="AGQ30" s="68"/>
      <c r="AGR30" s="68"/>
      <c r="AGS30" s="68"/>
      <c r="AGT30" s="68"/>
      <c r="AGU30" s="68"/>
      <c r="AGV30" s="68"/>
      <c r="AGW30" s="68"/>
      <c r="AGX30" s="68"/>
      <c r="AGY30" s="68"/>
      <c r="AGZ30" s="68"/>
      <c r="AHA30" s="68"/>
      <c r="AHB30" s="68"/>
      <c r="AHC30" s="68"/>
      <c r="AHD30" s="68"/>
      <c r="AHE30" s="68"/>
      <c r="AHF30" s="68"/>
      <c r="AHG30" s="68"/>
      <c r="AHH30" s="68"/>
      <c r="AHI30" s="68"/>
      <c r="AHJ30" s="68"/>
      <c r="AHK30" s="68"/>
      <c r="AHL30" s="68"/>
      <c r="AHM30" s="68"/>
      <c r="AHN30" s="68"/>
      <c r="AHO30" s="68"/>
      <c r="AHP30" s="68"/>
      <c r="AHQ30" s="68"/>
      <c r="AHR30" s="68"/>
      <c r="AHS30" s="68"/>
      <c r="AHT30" s="68"/>
      <c r="AHU30" s="68"/>
      <c r="AHV30" s="68"/>
      <c r="AHW30" s="68"/>
      <c r="AHX30" s="68"/>
      <c r="AHY30" s="68"/>
      <c r="AHZ30" s="68"/>
      <c r="AIA30" s="68"/>
      <c r="AIB30" s="68"/>
      <c r="AIC30" s="68"/>
      <c r="AID30" s="68"/>
      <c r="AIE30" s="68"/>
      <c r="AIF30" s="68"/>
      <c r="AIG30" s="68"/>
      <c r="AIH30" s="68"/>
      <c r="AII30" s="68"/>
      <c r="AIJ30" s="68"/>
      <c r="AIK30" s="68"/>
      <c r="AIL30" s="68"/>
      <c r="AIM30" s="68"/>
      <c r="AIN30" s="68"/>
      <c r="AIO30" s="68"/>
      <c r="AIP30" s="68"/>
      <c r="AIQ30" s="68"/>
      <c r="AIR30" s="68"/>
      <c r="AIS30" s="68"/>
      <c r="AIT30" s="68"/>
      <c r="AIU30" s="68"/>
      <c r="AIV30" s="68"/>
      <c r="AIW30" s="68"/>
      <c r="AIX30" s="68"/>
      <c r="AIY30" s="68"/>
      <c r="AIZ30" s="68"/>
      <c r="AJA30" s="68"/>
      <c r="AJB30" s="68"/>
      <c r="AJC30" s="68"/>
      <c r="AJD30" s="68"/>
      <c r="AJE30" s="68"/>
      <c r="AJF30" s="68"/>
      <c r="AJG30" s="68"/>
      <c r="AJH30" s="68"/>
      <c r="AJI30" s="68"/>
      <c r="AJJ30" s="68"/>
      <c r="AJK30" s="68"/>
      <c r="AJL30" s="68"/>
      <c r="AJM30" s="68"/>
      <c r="AJN30" s="68"/>
      <c r="AJO30" s="68"/>
      <c r="AJP30" s="68"/>
      <c r="AJQ30" s="68"/>
      <c r="AJR30" s="68"/>
      <c r="AJS30" s="68"/>
      <c r="AJT30" s="68"/>
      <c r="AJU30" s="68"/>
      <c r="AJV30" s="68"/>
      <c r="AJW30" s="68"/>
      <c r="AJX30" s="68"/>
      <c r="AJY30" s="68"/>
      <c r="AJZ30" s="68"/>
      <c r="AKA30" s="68"/>
      <c r="AKB30" s="68"/>
      <c r="AKC30" s="68"/>
      <c r="AKD30" s="68"/>
      <c r="AKE30" s="68"/>
      <c r="AKF30" s="68"/>
      <c r="AKG30" s="68"/>
      <c r="AKH30" s="68"/>
      <c r="AKI30" s="68"/>
      <c r="AKJ30" s="68"/>
      <c r="AKK30" s="68"/>
      <c r="AKL30" s="68"/>
      <c r="AKM30" s="68"/>
      <c r="AKN30" s="68"/>
      <c r="AKO30" s="68"/>
      <c r="AKP30" s="68"/>
      <c r="AKQ30" s="68"/>
      <c r="AKR30" s="68"/>
      <c r="AKS30" s="68"/>
      <c r="AKT30" s="68"/>
      <c r="AKU30" s="68"/>
      <c r="AKV30" s="68"/>
      <c r="AKW30" s="68"/>
      <c r="AKX30" s="68"/>
      <c r="AKY30" s="68"/>
      <c r="AKZ30" s="68"/>
      <c r="ALA30" s="68"/>
      <c r="ALB30" s="68"/>
      <c r="ALC30" s="68"/>
      <c r="ALD30" s="68"/>
      <c r="ALE30" s="68"/>
      <c r="ALF30" s="68"/>
      <c r="ALG30" s="68"/>
      <c r="ALH30" s="68"/>
      <c r="ALI30" s="68"/>
      <c r="ALJ30" s="68"/>
      <c r="ALK30" s="68"/>
      <c r="ALL30" s="68"/>
      <c r="ALM30" s="68"/>
      <c r="ALN30" s="68"/>
      <c r="ALO30" s="68"/>
      <c r="ALP30" s="68"/>
      <c r="ALQ30" s="68"/>
      <c r="ALR30" s="68"/>
      <c r="ALS30" s="68"/>
      <c r="ALT30" s="68"/>
      <c r="ALU30" s="68"/>
      <c r="ALV30" s="68"/>
      <c r="ALW30" s="68"/>
      <c r="ALX30" s="68"/>
      <c r="ALY30" s="68"/>
      <c r="ALZ30" s="68"/>
      <c r="AMA30" s="68"/>
      <c r="AMB30" s="68"/>
      <c r="AMC30" s="68"/>
      <c r="AMD30" s="68"/>
      <c r="AME30" s="68"/>
      <c r="AMF30" s="68"/>
      <c r="AMG30" s="68"/>
      <c r="AMH30" s="68"/>
      <c r="AMI30" s="68"/>
      <c r="AMJ30" s="68"/>
    </row>
    <row r="31" customFormat="false" ht="24.75" hidden="false" customHeight="true" outlineLevel="0" collapsed="false">
      <c r="A31" s="64"/>
      <c r="B31" s="69" t="s">
        <v>63</v>
      </c>
      <c r="C31" s="67"/>
      <c r="D31" s="67"/>
      <c r="E31" s="67" t="n">
        <f aca="false">D31-C31</f>
        <v>0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  <c r="IM31" s="68"/>
      <c r="IN31" s="68"/>
      <c r="IO31" s="68"/>
      <c r="IP31" s="68"/>
      <c r="IQ31" s="68"/>
      <c r="IR31" s="68"/>
      <c r="IS31" s="68"/>
      <c r="IT31" s="68"/>
      <c r="IU31" s="68"/>
      <c r="IV31" s="68"/>
      <c r="IW31" s="68"/>
      <c r="IX31" s="68"/>
      <c r="IY31" s="68"/>
      <c r="IZ31" s="68"/>
      <c r="JA31" s="68"/>
      <c r="JB31" s="68"/>
      <c r="JC31" s="68"/>
      <c r="JD31" s="68"/>
      <c r="JE31" s="68"/>
      <c r="JF31" s="68"/>
      <c r="JG31" s="68"/>
      <c r="JH31" s="68"/>
      <c r="JI31" s="68"/>
      <c r="JJ31" s="68"/>
      <c r="JK31" s="68"/>
      <c r="JL31" s="68"/>
      <c r="JM31" s="68"/>
      <c r="JN31" s="68"/>
      <c r="JO31" s="68"/>
      <c r="JP31" s="68"/>
      <c r="JQ31" s="68"/>
      <c r="JR31" s="68"/>
      <c r="JS31" s="68"/>
      <c r="JT31" s="68"/>
      <c r="JU31" s="68"/>
      <c r="JV31" s="68"/>
      <c r="JW31" s="68"/>
      <c r="JX31" s="68"/>
      <c r="JY31" s="68"/>
      <c r="JZ31" s="68"/>
      <c r="KA31" s="68"/>
      <c r="KB31" s="68"/>
      <c r="KC31" s="68"/>
      <c r="KD31" s="68"/>
      <c r="KE31" s="68"/>
      <c r="KF31" s="68"/>
      <c r="KG31" s="68"/>
      <c r="KH31" s="68"/>
      <c r="KI31" s="68"/>
      <c r="KJ31" s="68"/>
      <c r="KK31" s="68"/>
      <c r="KL31" s="68"/>
      <c r="KM31" s="68"/>
      <c r="KN31" s="68"/>
      <c r="KO31" s="68"/>
      <c r="KP31" s="68"/>
      <c r="KQ31" s="68"/>
      <c r="KR31" s="68"/>
      <c r="KS31" s="68"/>
      <c r="KT31" s="68"/>
      <c r="KU31" s="68"/>
      <c r="KV31" s="68"/>
      <c r="KW31" s="68"/>
      <c r="KX31" s="68"/>
      <c r="KY31" s="68"/>
      <c r="KZ31" s="68"/>
      <c r="LA31" s="68"/>
      <c r="LB31" s="68"/>
      <c r="LC31" s="68"/>
      <c r="LD31" s="68"/>
      <c r="LE31" s="68"/>
      <c r="LF31" s="68"/>
      <c r="LG31" s="68"/>
      <c r="LH31" s="68"/>
      <c r="LI31" s="68"/>
      <c r="LJ31" s="68"/>
      <c r="LK31" s="68"/>
      <c r="LL31" s="68"/>
      <c r="LM31" s="68"/>
      <c r="LN31" s="68"/>
      <c r="LO31" s="68"/>
      <c r="LP31" s="68"/>
      <c r="LQ31" s="68"/>
      <c r="LR31" s="68"/>
      <c r="LS31" s="68"/>
      <c r="LT31" s="68"/>
      <c r="LU31" s="68"/>
      <c r="LV31" s="68"/>
      <c r="LW31" s="68"/>
      <c r="LX31" s="68"/>
      <c r="LY31" s="68"/>
      <c r="LZ31" s="68"/>
      <c r="MA31" s="68"/>
      <c r="MB31" s="68"/>
      <c r="MC31" s="68"/>
      <c r="MD31" s="68"/>
      <c r="ME31" s="68"/>
      <c r="MF31" s="68"/>
      <c r="MG31" s="68"/>
      <c r="MH31" s="68"/>
      <c r="MI31" s="68"/>
      <c r="MJ31" s="68"/>
      <c r="MK31" s="68"/>
      <c r="ML31" s="68"/>
      <c r="MM31" s="68"/>
      <c r="MN31" s="68"/>
      <c r="MO31" s="68"/>
      <c r="MP31" s="68"/>
      <c r="MQ31" s="68"/>
      <c r="MR31" s="68"/>
      <c r="MS31" s="68"/>
      <c r="MT31" s="68"/>
      <c r="MU31" s="68"/>
      <c r="MV31" s="68"/>
      <c r="MW31" s="68"/>
      <c r="MX31" s="68"/>
      <c r="MY31" s="68"/>
      <c r="MZ31" s="68"/>
      <c r="NA31" s="68"/>
      <c r="NB31" s="68"/>
      <c r="NC31" s="68"/>
      <c r="ND31" s="68"/>
      <c r="NE31" s="68"/>
      <c r="NF31" s="68"/>
      <c r="NG31" s="68"/>
      <c r="NH31" s="68"/>
      <c r="NI31" s="68"/>
      <c r="NJ31" s="68"/>
      <c r="NK31" s="68"/>
      <c r="NL31" s="68"/>
      <c r="NM31" s="68"/>
      <c r="NN31" s="68"/>
      <c r="NO31" s="68"/>
      <c r="NP31" s="68"/>
      <c r="NQ31" s="68"/>
      <c r="NR31" s="68"/>
      <c r="NS31" s="68"/>
      <c r="NT31" s="68"/>
      <c r="NU31" s="68"/>
      <c r="NV31" s="68"/>
      <c r="NW31" s="68"/>
      <c r="NX31" s="68"/>
      <c r="NY31" s="68"/>
      <c r="NZ31" s="68"/>
      <c r="OA31" s="68"/>
      <c r="OB31" s="68"/>
      <c r="OC31" s="68"/>
      <c r="OD31" s="68"/>
      <c r="OE31" s="68"/>
      <c r="OF31" s="68"/>
      <c r="OG31" s="68"/>
      <c r="OH31" s="68"/>
      <c r="OI31" s="68"/>
      <c r="OJ31" s="68"/>
      <c r="OK31" s="68"/>
      <c r="OL31" s="68"/>
      <c r="OM31" s="68"/>
      <c r="ON31" s="68"/>
      <c r="OO31" s="68"/>
      <c r="OP31" s="68"/>
      <c r="OQ31" s="68"/>
      <c r="OR31" s="68"/>
      <c r="OS31" s="68"/>
      <c r="OT31" s="68"/>
      <c r="OU31" s="68"/>
      <c r="OV31" s="68"/>
      <c r="OW31" s="68"/>
      <c r="OX31" s="68"/>
      <c r="OY31" s="68"/>
      <c r="OZ31" s="68"/>
      <c r="PA31" s="68"/>
      <c r="PB31" s="68"/>
      <c r="PC31" s="68"/>
      <c r="PD31" s="68"/>
      <c r="PE31" s="68"/>
      <c r="PF31" s="68"/>
      <c r="PG31" s="68"/>
      <c r="PH31" s="68"/>
      <c r="PI31" s="68"/>
      <c r="PJ31" s="68"/>
      <c r="PK31" s="68"/>
      <c r="PL31" s="68"/>
      <c r="PM31" s="68"/>
      <c r="PN31" s="68"/>
      <c r="PO31" s="68"/>
      <c r="PP31" s="68"/>
      <c r="PQ31" s="68"/>
      <c r="PR31" s="68"/>
      <c r="PS31" s="68"/>
      <c r="PT31" s="68"/>
      <c r="PU31" s="68"/>
      <c r="PV31" s="68"/>
      <c r="PW31" s="68"/>
      <c r="PX31" s="68"/>
      <c r="PY31" s="68"/>
      <c r="PZ31" s="68"/>
      <c r="QA31" s="68"/>
      <c r="QB31" s="68"/>
      <c r="QC31" s="68"/>
      <c r="QD31" s="68"/>
      <c r="QE31" s="68"/>
      <c r="QF31" s="68"/>
      <c r="QG31" s="68"/>
      <c r="QH31" s="68"/>
      <c r="QI31" s="68"/>
      <c r="QJ31" s="68"/>
      <c r="QK31" s="68"/>
      <c r="QL31" s="68"/>
      <c r="QM31" s="68"/>
      <c r="QN31" s="68"/>
      <c r="QO31" s="68"/>
      <c r="QP31" s="68"/>
      <c r="QQ31" s="68"/>
      <c r="QR31" s="68"/>
      <c r="QS31" s="68"/>
      <c r="QT31" s="68"/>
      <c r="QU31" s="68"/>
      <c r="QV31" s="68"/>
      <c r="QW31" s="68"/>
      <c r="QX31" s="68"/>
      <c r="QY31" s="68"/>
      <c r="QZ31" s="68"/>
      <c r="RA31" s="68"/>
      <c r="RB31" s="68"/>
      <c r="RC31" s="68"/>
      <c r="RD31" s="68"/>
      <c r="RE31" s="68"/>
      <c r="RF31" s="68"/>
      <c r="RG31" s="68"/>
      <c r="RH31" s="68"/>
      <c r="RI31" s="68"/>
      <c r="RJ31" s="68"/>
      <c r="RK31" s="68"/>
      <c r="RL31" s="68"/>
      <c r="RM31" s="68"/>
      <c r="RN31" s="68"/>
      <c r="RO31" s="68"/>
      <c r="RP31" s="68"/>
      <c r="RQ31" s="68"/>
      <c r="RR31" s="68"/>
      <c r="RS31" s="68"/>
      <c r="RT31" s="68"/>
      <c r="RU31" s="68"/>
      <c r="RV31" s="68"/>
      <c r="RW31" s="68"/>
      <c r="RX31" s="68"/>
      <c r="RY31" s="68"/>
      <c r="RZ31" s="68"/>
      <c r="SA31" s="68"/>
      <c r="SB31" s="68"/>
      <c r="SC31" s="68"/>
      <c r="SD31" s="68"/>
      <c r="SE31" s="68"/>
      <c r="SF31" s="68"/>
      <c r="SG31" s="68"/>
      <c r="SH31" s="68"/>
      <c r="SI31" s="68"/>
      <c r="SJ31" s="68"/>
      <c r="SK31" s="68"/>
      <c r="SL31" s="68"/>
      <c r="SM31" s="68"/>
      <c r="SN31" s="68"/>
      <c r="SO31" s="68"/>
      <c r="SP31" s="68"/>
      <c r="SQ31" s="68"/>
      <c r="SR31" s="68"/>
      <c r="SS31" s="68"/>
      <c r="ST31" s="68"/>
      <c r="SU31" s="68"/>
      <c r="SV31" s="68"/>
      <c r="SW31" s="68"/>
      <c r="SX31" s="68"/>
      <c r="SY31" s="68"/>
      <c r="SZ31" s="68"/>
      <c r="TA31" s="68"/>
      <c r="TB31" s="68"/>
      <c r="TC31" s="68"/>
      <c r="TD31" s="68"/>
      <c r="TE31" s="68"/>
      <c r="TF31" s="68"/>
      <c r="TG31" s="68"/>
      <c r="TH31" s="68"/>
      <c r="TI31" s="68"/>
      <c r="TJ31" s="68"/>
      <c r="TK31" s="68"/>
      <c r="TL31" s="68"/>
      <c r="TM31" s="68"/>
      <c r="TN31" s="68"/>
      <c r="TO31" s="68"/>
      <c r="TP31" s="68"/>
      <c r="TQ31" s="68"/>
      <c r="TR31" s="68"/>
      <c r="TS31" s="68"/>
      <c r="TT31" s="68"/>
      <c r="TU31" s="68"/>
      <c r="TV31" s="68"/>
      <c r="TW31" s="68"/>
      <c r="TX31" s="68"/>
      <c r="TY31" s="68"/>
      <c r="TZ31" s="68"/>
      <c r="UA31" s="68"/>
      <c r="UB31" s="68"/>
      <c r="UC31" s="68"/>
      <c r="UD31" s="68"/>
      <c r="UE31" s="68"/>
      <c r="UF31" s="68"/>
      <c r="UG31" s="68"/>
      <c r="UH31" s="68"/>
      <c r="UI31" s="68"/>
      <c r="UJ31" s="68"/>
      <c r="UK31" s="68"/>
      <c r="UL31" s="68"/>
      <c r="UM31" s="68"/>
      <c r="UN31" s="68"/>
      <c r="UO31" s="68"/>
      <c r="UP31" s="68"/>
      <c r="UQ31" s="68"/>
      <c r="UR31" s="68"/>
      <c r="US31" s="68"/>
      <c r="UT31" s="68"/>
      <c r="UU31" s="68"/>
      <c r="UV31" s="68"/>
      <c r="UW31" s="68"/>
      <c r="UX31" s="68"/>
      <c r="UY31" s="68"/>
      <c r="UZ31" s="68"/>
      <c r="VA31" s="68"/>
      <c r="VB31" s="68"/>
      <c r="VC31" s="68"/>
      <c r="VD31" s="68"/>
      <c r="VE31" s="68"/>
      <c r="VF31" s="68"/>
      <c r="VG31" s="68"/>
      <c r="VH31" s="68"/>
      <c r="VI31" s="68"/>
      <c r="VJ31" s="68"/>
      <c r="VK31" s="68"/>
      <c r="VL31" s="68"/>
      <c r="VM31" s="68"/>
      <c r="VN31" s="68"/>
      <c r="VO31" s="68"/>
      <c r="VP31" s="68"/>
      <c r="VQ31" s="68"/>
      <c r="VR31" s="68"/>
      <c r="VS31" s="68"/>
      <c r="VT31" s="68"/>
      <c r="VU31" s="68"/>
      <c r="VV31" s="68"/>
      <c r="VW31" s="68"/>
      <c r="VX31" s="68"/>
      <c r="VY31" s="68"/>
      <c r="VZ31" s="68"/>
      <c r="WA31" s="68"/>
      <c r="WB31" s="68"/>
      <c r="WC31" s="68"/>
      <c r="WD31" s="68"/>
      <c r="WE31" s="68"/>
      <c r="WF31" s="68"/>
      <c r="WG31" s="68"/>
      <c r="WH31" s="68"/>
      <c r="WI31" s="68"/>
      <c r="WJ31" s="68"/>
      <c r="WK31" s="68"/>
      <c r="WL31" s="68"/>
      <c r="WM31" s="68"/>
      <c r="WN31" s="68"/>
      <c r="WO31" s="68"/>
      <c r="WP31" s="68"/>
      <c r="WQ31" s="68"/>
      <c r="WR31" s="68"/>
      <c r="WS31" s="68"/>
      <c r="WT31" s="68"/>
      <c r="WU31" s="68"/>
      <c r="WV31" s="68"/>
      <c r="WW31" s="68"/>
      <c r="WX31" s="68"/>
      <c r="WY31" s="68"/>
      <c r="WZ31" s="68"/>
      <c r="XA31" s="68"/>
      <c r="XB31" s="68"/>
      <c r="XC31" s="68"/>
      <c r="XD31" s="68"/>
      <c r="XE31" s="68"/>
      <c r="XF31" s="68"/>
      <c r="XG31" s="68"/>
      <c r="XH31" s="68"/>
      <c r="XI31" s="68"/>
      <c r="XJ31" s="68"/>
      <c r="XK31" s="68"/>
      <c r="XL31" s="68"/>
      <c r="XM31" s="68"/>
      <c r="XN31" s="68"/>
      <c r="XO31" s="68"/>
      <c r="XP31" s="68"/>
      <c r="XQ31" s="68"/>
      <c r="XR31" s="68"/>
      <c r="XS31" s="68"/>
      <c r="XT31" s="68"/>
      <c r="XU31" s="68"/>
      <c r="XV31" s="68"/>
      <c r="XW31" s="68"/>
      <c r="XX31" s="68"/>
      <c r="XY31" s="68"/>
      <c r="XZ31" s="68"/>
      <c r="YA31" s="68"/>
      <c r="YB31" s="68"/>
      <c r="YC31" s="68"/>
      <c r="YD31" s="68"/>
      <c r="YE31" s="68"/>
      <c r="YF31" s="68"/>
      <c r="YG31" s="68"/>
      <c r="YH31" s="68"/>
      <c r="YI31" s="68"/>
      <c r="YJ31" s="68"/>
      <c r="YK31" s="68"/>
      <c r="YL31" s="68"/>
      <c r="YM31" s="68"/>
      <c r="YN31" s="68"/>
      <c r="YO31" s="68"/>
      <c r="YP31" s="68"/>
      <c r="YQ31" s="68"/>
      <c r="YR31" s="68"/>
      <c r="YS31" s="68"/>
      <c r="YT31" s="68"/>
      <c r="YU31" s="68"/>
      <c r="YV31" s="68"/>
      <c r="YW31" s="68"/>
      <c r="YX31" s="68"/>
      <c r="YY31" s="68"/>
      <c r="YZ31" s="68"/>
      <c r="ZA31" s="68"/>
      <c r="ZB31" s="68"/>
      <c r="ZC31" s="68"/>
      <c r="ZD31" s="68"/>
      <c r="ZE31" s="68"/>
      <c r="ZF31" s="68"/>
      <c r="ZG31" s="68"/>
      <c r="ZH31" s="68"/>
      <c r="ZI31" s="68"/>
      <c r="ZJ31" s="68"/>
      <c r="ZK31" s="68"/>
      <c r="ZL31" s="68"/>
      <c r="ZM31" s="68"/>
      <c r="ZN31" s="68"/>
      <c r="ZO31" s="68"/>
      <c r="ZP31" s="68"/>
      <c r="ZQ31" s="68"/>
      <c r="ZR31" s="68"/>
      <c r="ZS31" s="68"/>
      <c r="ZT31" s="68"/>
      <c r="ZU31" s="68"/>
      <c r="ZV31" s="68"/>
      <c r="ZW31" s="68"/>
      <c r="ZX31" s="68"/>
      <c r="ZY31" s="68"/>
      <c r="ZZ31" s="68"/>
      <c r="AAA31" s="68"/>
      <c r="AAB31" s="68"/>
      <c r="AAC31" s="68"/>
      <c r="AAD31" s="68"/>
      <c r="AAE31" s="68"/>
      <c r="AAF31" s="68"/>
      <c r="AAG31" s="68"/>
      <c r="AAH31" s="68"/>
      <c r="AAI31" s="68"/>
      <c r="AAJ31" s="68"/>
      <c r="AAK31" s="68"/>
      <c r="AAL31" s="68"/>
      <c r="AAM31" s="68"/>
      <c r="AAN31" s="68"/>
      <c r="AAO31" s="68"/>
      <c r="AAP31" s="68"/>
      <c r="AAQ31" s="68"/>
      <c r="AAR31" s="68"/>
      <c r="AAS31" s="68"/>
      <c r="AAT31" s="68"/>
      <c r="AAU31" s="68"/>
      <c r="AAV31" s="68"/>
      <c r="AAW31" s="68"/>
      <c r="AAX31" s="68"/>
      <c r="AAY31" s="68"/>
      <c r="AAZ31" s="68"/>
      <c r="ABA31" s="68"/>
      <c r="ABB31" s="68"/>
      <c r="ABC31" s="68"/>
      <c r="ABD31" s="68"/>
      <c r="ABE31" s="68"/>
      <c r="ABF31" s="68"/>
      <c r="ABG31" s="68"/>
      <c r="ABH31" s="68"/>
      <c r="ABI31" s="68"/>
      <c r="ABJ31" s="68"/>
      <c r="ABK31" s="68"/>
      <c r="ABL31" s="68"/>
      <c r="ABM31" s="68"/>
      <c r="ABN31" s="68"/>
      <c r="ABO31" s="68"/>
      <c r="ABP31" s="68"/>
      <c r="ABQ31" s="68"/>
      <c r="ABR31" s="68"/>
      <c r="ABS31" s="68"/>
      <c r="ABT31" s="68"/>
      <c r="ABU31" s="68"/>
      <c r="ABV31" s="68"/>
      <c r="ABW31" s="68"/>
      <c r="ABX31" s="68"/>
      <c r="ABY31" s="68"/>
      <c r="ABZ31" s="68"/>
      <c r="ACA31" s="68"/>
      <c r="ACB31" s="68"/>
      <c r="ACC31" s="68"/>
      <c r="ACD31" s="68"/>
      <c r="ACE31" s="68"/>
      <c r="ACF31" s="68"/>
      <c r="ACG31" s="68"/>
      <c r="ACH31" s="68"/>
      <c r="ACI31" s="68"/>
      <c r="ACJ31" s="68"/>
      <c r="ACK31" s="68"/>
      <c r="ACL31" s="68"/>
      <c r="ACM31" s="68"/>
      <c r="ACN31" s="68"/>
      <c r="ACO31" s="68"/>
      <c r="ACP31" s="68"/>
      <c r="ACQ31" s="68"/>
      <c r="ACR31" s="68"/>
      <c r="ACS31" s="68"/>
      <c r="ACT31" s="68"/>
      <c r="ACU31" s="68"/>
      <c r="ACV31" s="68"/>
      <c r="ACW31" s="68"/>
      <c r="ACX31" s="68"/>
      <c r="ACY31" s="68"/>
      <c r="ACZ31" s="68"/>
      <c r="ADA31" s="68"/>
      <c r="ADB31" s="68"/>
      <c r="ADC31" s="68"/>
      <c r="ADD31" s="68"/>
      <c r="ADE31" s="68"/>
      <c r="ADF31" s="68"/>
      <c r="ADG31" s="68"/>
      <c r="ADH31" s="68"/>
      <c r="ADI31" s="68"/>
      <c r="ADJ31" s="68"/>
      <c r="ADK31" s="68"/>
      <c r="ADL31" s="68"/>
      <c r="ADM31" s="68"/>
      <c r="ADN31" s="68"/>
      <c r="ADO31" s="68"/>
      <c r="ADP31" s="68"/>
      <c r="ADQ31" s="68"/>
      <c r="ADR31" s="68"/>
      <c r="ADS31" s="68"/>
      <c r="ADT31" s="68"/>
      <c r="ADU31" s="68"/>
      <c r="ADV31" s="68"/>
      <c r="ADW31" s="68"/>
      <c r="ADX31" s="68"/>
      <c r="ADY31" s="68"/>
      <c r="ADZ31" s="68"/>
      <c r="AEA31" s="68"/>
      <c r="AEB31" s="68"/>
      <c r="AEC31" s="68"/>
      <c r="AED31" s="68"/>
      <c r="AEE31" s="68"/>
      <c r="AEF31" s="68"/>
      <c r="AEG31" s="68"/>
      <c r="AEH31" s="68"/>
      <c r="AEI31" s="68"/>
      <c r="AEJ31" s="68"/>
      <c r="AEK31" s="68"/>
      <c r="AEL31" s="68"/>
      <c r="AEM31" s="68"/>
      <c r="AEN31" s="68"/>
      <c r="AEO31" s="68"/>
      <c r="AEP31" s="68"/>
      <c r="AEQ31" s="68"/>
      <c r="AER31" s="68"/>
      <c r="AES31" s="68"/>
      <c r="AET31" s="68"/>
      <c r="AEU31" s="68"/>
      <c r="AEV31" s="68"/>
      <c r="AEW31" s="68"/>
      <c r="AEX31" s="68"/>
      <c r="AEY31" s="68"/>
      <c r="AEZ31" s="68"/>
      <c r="AFA31" s="68"/>
      <c r="AFB31" s="68"/>
      <c r="AFC31" s="68"/>
      <c r="AFD31" s="68"/>
      <c r="AFE31" s="68"/>
      <c r="AFF31" s="68"/>
      <c r="AFG31" s="68"/>
      <c r="AFH31" s="68"/>
      <c r="AFI31" s="68"/>
      <c r="AFJ31" s="68"/>
      <c r="AFK31" s="68"/>
      <c r="AFL31" s="68"/>
      <c r="AFM31" s="68"/>
      <c r="AFN31" s="68"/>
      <c r="AFO31" s="68"/>
      <c r="AFP31" s="68"/>
      <c r="AFQ31" s="68"/>
      <c r="AFR31" s="68"/>
      <c r="AFS31" s="68"/>
      <c r="AFT31" s="68"/>
      <c r="AFU31" s="68"/>
      <c r="AFV31" s="68"/>
      <c r="AFW31" s="68"/>
      <c r="AFX31" s="68"/>
      <c r="AFY31" s="68"/>
      <c r="AFZ31" s="68"/>
      <c r="AGA31" s="68"/>
      <c r="AGB31" s="68"/>
      <c r="AGC31" s="68"/>
      <c r="AGD31" s="68"/>
      <c r="AGE31" s="68"/>
      <c r="AGF31" s="68"/>
      <c r="AGG31" s="68"/>
      <c r="AGH31" s="68"/>
      <c r="AGI31" s="68"/>
      <c r="AGJ31" s="68"/>
      <c r="AGK31" s="68"/>
      <c r="AGL31" s="68"/>
      <c r="AGM31" s="68"/>
      <c r="AGN31" s="68"/>
      <c r="AGO31" s="68"/>
      <c r="AGP31" s="68"/>
      <c r="AGQ31" s="68"/>
      <c r="AGR31" s="68"/>
      <c r="AGS31" s="68"/>
      <c r="AGT31" s="68"/>
      <c r="AGU31" s="68"/>
      <c r="AGV31" s="68"/>
      <c r="AGW31" s="68"/>
      <c r="AGX31" s="68"/>
      <c r="AGY31" s="68"/>
      <c r="AGZ31" s="68"/>
      <c r="AHA31" s="68"/>
      <c r="AHB31" s="68"/>
      <c r="AHC31" s="68"/>
      <c r="AHD31" s="68"/>
      <c r="AHE31" s="68"/>
      <c r="AHF31" s="68"/>
      <c r="AHG31" s="68"/>
      <c r="AHH31" s="68"/>
      <c r="AHI31" s="68"/>
      <c r="AHJ31" s="68"/>
      <c r="AHK31" s="68"/>
      <c r="AHL31" s="68"/>
      <c r="AHM31" s="68"/>
      <c r="AHN31" s="68"/>
      <c r="AHO31" s="68"/>
      <c r="AHP31" s="68"/>
      <c r="AHQ31" s="68"/>
      <c r="AHR31" s="68"/>
      <c r="AHS31" s="68"/>
      <c r="AHT31" s="68"/>
      <c r="AHU31" s="68"/>
      <c r="AHV31" s="68"/>
      <c r="AHW31" s="68"/>
      <c r="AHX31" s="68"/>
      <c r="AHY31" s="68"/>
      <c r="AHZ31" s="68"/>
      <c r="AIA31" s="68"/>
      <c r="AIB31" s="68"/>
      <c r="AIC31" s="68"/>
      <c r="AID31" s="68"/>
      <c r="AIE31" s="68"/>
      <c r="AIF31" s="68"/>
      <c r="AIG31" s="68"/>
      <c r="AIH31" s="68"/>
      <c r="AII31" s="68"/>
      <c r="AIJ31" s="68"/>
      <c r="AIK31" s="68"/>
      <c r="AIL31" s="68"/>
      <c r="AIM31" s="68"/>
      <c r="AIN31" s="68"/>
      <c r="AIO31" s="68"/>
      <c r="AIP31" s="68"/>
      <c r="AIQ31" s="68"/>
      <c r="AIR31" s="68"/>
      <c r="AIS31" s="68"/>
      <c r="AIT31" s="68"/>
      <c r="AIU31" s="68"/>
      <c r="AIV31" s="68"/>
      <c r="AIW31" s="68"/>
      <c r="AIX31" s="68"/>
      <c r="AIY31" s="68"/>
      <c r="AIZ31" s="68"/>
      <c r="AJA31" s="68"/>
      <c r="AJB31" s="68"/>
      <c r="AJC31" s="68"/>
      <c r="AJD31" s="68"/>
      <c r="AJE31" s="68"/>
      <c r="AJF31" s="68"/>
      <c r="AJG31" s="68"/>
      <c r="AJH31" s="68"/>
      <c r="AJI31" s="68"/>
      <c r="AJJ31" s="68"/>
      <c r="AJK31" s="68"/>
      <c r="AJL31" s="68"/>
      <c r="AJM31" s="68"/>
      <c r="AJN31" s="68"/>
      <c r="AJO31" s="68"/>
      <c r="AJP31" s="68"/>
      <c r="AJQ31" s="68"/>
      <c r="AJR31" s="68"/>
      <c r="AJS31" s="68"/>
      <c r="AJT31" s="68"/>
      <c r="AJU31" s="68"/>
      <c r="AJV31" s="68"/>
      <c r="AJW31" s="68"/>
      <c r="AJX31" s="68"/>
      <c r="AJY31" s="68"/>
      <c r="AJZ31" s="68"/>
      <c r="AKA31" s="68"/>
      <c r="AKB31" s="68"/>
      <c r="AKC31" s="68"/>
      <c r="AKD31" s="68"/>
      <c r="AKE31" s="68"/>
      <c r="AKF31" s="68"/>
      <c r="AKG31" s="68"/>
      <c r="AKH31" s="68"/>
      <c r="AKI31" s="68"/>
      <c r="AKJ31" s="68"/>
      <c r="AKK31" s="68"/>
      <c r="AKL31" s="68"/>
      <c r="AKM31" s="68"/>
      <c r="AKN31" s="68"/>
      <c r="AKO31" s="68"/>
      <c r="AKP31" s="68"/>
      <c r="AKQ31" s="68"/>
      <c r="AKR31" s="68"/>
      <c r="AKS31" s="68"/>
      <c r="AKT31" s="68"/>
      <c r="AKU31" s="68"/>
      <c r="AKV31" s="68"/>
      <c r="AKW31" s="68"/>
      <c r="AKX31" s="68"/>
      <c r="AKY31" s="68"/>
      <c r="AKZ31" s="68"/>
      <c r="ALA31" s="68"/>
      <c r="ALB31" s="68"/>
      <c r="ALC31" s="68"/>
      <c r="ALD31" s="68"/>
      <c r="ALE31" s="68"/>
      <c r="ALF31" s="68"/>
      <c r="ALG31" s="68"/>
      <c r="ALH31" s="68"/>
      <c r="ALI31" s="68"/>
      <c r="ALJ31" s="68"/>
      <c r="ALK31" s="68"/>
      <c r="ALL31" s="68"/>
      <c r="ALM31" s="68"/>
      <c r="ALN31" s="68"/>
      <c r="ALO31" s="68"/>
      <c r="ALP31" s="68"/>
      <c r="ALQ31" s="68"/>
      <c r="ALR31" s="68"/>
      <c r="ALS31" s="68"/>
      <c r="ALT31" s="68"/>
      <c r="ALU31" s="68"/>
      <c r="ALV31" s="68"/>
      <c r="ALW31" s="68"/>
      <c r="ALX31" s="68"/>
      <c r="ALY31" s="68"/>
      <c r="ALZ31" s="68"/>
      <c r="AMA31" s="68"/>
      <c r="AMB31" s="68"/>
      <c r="AMC31" s="68"/>
      <c r="AMD31" s="68"/>
      <c r="AME31" s="68"/>
      <c r="AMF31" s="68"/>
      <c r="AMG31" s="68"/>
      <c r="AMH31" s="68"/>
      <c r="AMI31" s="68"/>
      <c r="AMJ31" s="68"/>
    </row>
    <row r="32" customFormat="false" ht="20.25" hidden="false" customHeight="true" outlineLevel="0" collapsed="false">
      <c r="A32" s="58" t="n">
        <v>112</v>
      </c>
      <c r="B32" s="61" t="s">
        <v>64</v>
      </c>
      <c r="C32" s="63" t="n">
        <v>100718000</v>
      </c>
      <c r="D32" s="63" t="n">
        <v>131869148.22</v>
      </c>
      <c r="E32" s="78" t="n">
        <f aca="false">D32-C32</f>
        <v>31151148.22</v>
      </c>
    </row>
    <row r="33" customFormat="false" ht="23.85" hidden="false" customHeight="false" outlineLevel="0" collapsed="false">
      <c r="A33" s="58" t="n">
        <v>113</v>
      </c>
      <c r="B33" s="61" t="s">
        <v>65</v>
      </c>
      <c r="C33" s="63" t="n">
        <v>370691.02</v>
      </c>
      <c r="D33" s="63" t="n">
        <v>374000.96</v>
      </c>
      <c r="E33" s="78" t="n">
        <f aca="false">D33-C33</f>
        <v>3309.94</v>
      </c>
    </row>
    <row r="34" customFormat="false" ht="23.85" hidden="false" customHeight="false" outlineLevel="0" collapsed="false">
      <c r="A34" s="58" t="n">
        <v>114</v>
      </c>
      <c r="B34" s="61" t="s">
        <v>66</v>
      </c>
      <c r="C34" s="63" t="n">
        <f aca="false">C36+C37+C38+C39</f>
        <v>824375</v>
      </c>
      <c r="D34" s="63" t="n">
        <f aca="false">D36+D37+D38+D39+D35</f>
        <v>2122495.18</v>
      </c>
      <c r="E34" s="63" t="n">
        <f aca="false">E36+E37+E38+E39+E35</f>
        <v>1298120.18</v>
      </c>
    </row>
    <row r="35" customFormat="false" ht="15" hidden="false" customHeight="false" outlineLevel="0" collapsed="false">
      <c r="A35" s="64"/>
      <c r="B35" s="69" t="s">
        <v>67</v>
      </c>
      <c r="C35" s="67"/>
      <c r="D35" s="67" t="n">
        <v>2012</v>
      </c>
      <c r="E35" s="67" t="n">
        <f aca="false">D35-C35</f>
        <v>2012</v>
      </c>
    </row>
    <row r="36" customFormat="false" ht="14.25" hidden="false" customHeight="true" outlineLevel="0" collapsed="false">
      <c r="A36" s="64"/>
      <c r="B36" s="69" t="s">
        <v>68</v>
      </c>
      <c r="C36" s="67" t="n">
        <v>385375</v>
      </c>
      <c r="D36" s="67" t="n">
        <f aca="false">756080.34+395000</f>
        <v>1151080.34</v>
      </c>
      <c r="E36" s="67" t="n">
        <f aca="false">D36-C36</f>
        <v>765705.34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  <c r="HN36" s="68"/>
      <c r="HO36" s="68"/>
      <c r="HP36" s="68"/>
      <c r="HQ36" s="68"/>
      <c r="HR36" s="68"/>
      <c r="HS36" s="68"/>
      <c r="HT36" s="68"/>
      <c r="HU36" s="68"/>
      <c r="HV36" s="68"/>
      <c r="HW36" s="68"/>
      <c r="HX36" s="68"/>
      <c r="HY36" s="68"/>
      <c r="HZ36" s="68"/>
      <c r="IA36" s="68"/>
      <c r="IB36" s="68"/>
      <c r="IC36" s="68"/>
      <c r="ID36" s="68"/>
      <c r="IE36" s="68"/>
      <c r="IF36" s="68"/>
      <c r="IG36" s="68"/>
      <c r="IH36" s="68"/>
      <c r="II36" s="68"/>
      <c r="IJ36" s="68"/>
      <c r="IK36" s="68"/>
      <c r="IL36" s="68"/>
      <c r="IM36" s="68"/>
      <c r="IN36" s="68"/>
      <c r="IO36" s="68"/>
      <c r="IP36" s="68"/>
      <c r="IQ36" s="68"/>
      <c r="IR36" s="68"/>
      <c r="IS36" s="68"/>
      <c r="IT36" s="68"/>
      <c r="IU36" s="68"/>
      <c r="IV36" s="68"/>
      <c r="IW36" s="68"/>
      <c r="IX36" s="68"/>
      <c r="IY36" s="68"/>
      <c r="IZ36" s="68"/>
      <c r="JA36" s="68"/>
      <c r="JB36" s="68"/>
      <c r="JC36" s="68"/>
      <c r="JD36" s="68"/>
      <c r="JE36" s="68"/>
      <c r="JF36" s="68"/>
      <c r="JG36" s="68"/>
      <c r="JH36" s="68"/>
      <c r="JI36" s="68"/>
      <c r="JJ36" s="68"/>
      <c r="JK36" s="68"/>
      <c r="JL36" s="68"/>
      <c r="JM36" s="68"/>
      <c r="JN36" s="68"/>
      <c r="JO36" s="68"/>
      <c r="JP36" s="68"/>
      <c r="JQ36" s="68"/>
      <c r="JR36" s="68"/>
      <c r="JS36" s="68"/>
      <c r="JT36" s="68"/>
      <c r="JU36" s="68"/>
      <c r="JV36" s="68"/>
      <c r="JW36" s="68"/>
      <c r="JX36" s="68"/>
      <c r="JY36" s="68"/>
      <c r="JZ36" s="68"/>
      <c r="KA36" s="68"/>
      <c r="KB36" s="68"/>
      <c r="KC36" s="68"/>
      <c r="KD36" s="68"/>
      <c r="KE36" s="68"/>
      <c r="KF36" s="68"/>
      <c r="KG36" s="68"/>
      <c r="KH36" s="68"/>
      <c r="KI36" s="68"/>
      <c r="KJ36" s="68"/>
      <c r="KK36" s="68"/>
      <c r="KL36" s="68"/>
      <c r="KM36" s="68"/>
      <c r="KN36" s="68"/>
      <c r="KO36" s="68"/>
      <c r="KP36" s="68"/>
      <c r="KQ36" s="68"/>
      <c r="KR36" s="68"/>
      <c r="KS36" s="68"/>
      <c r="KT36" s="68"/>
      <c r="KU36" s="68"/>
      <c r="KV36" s="68"/>
      <c r="KW36" s="68"/>
      <c r="KX36" s="68"/>
      <c r="KY36" s="68"/>
      <c r="KZ36" s="68"/>
      <c r="LA36" s="68"/>
      <c r="LB36" s="68"/>
      <c r="LC36" s="68"/>
      <c r="LD36" s="68"/>
      <c r="LE36" s="68"/>
      <c r="LF36" s="68"/>
      <c r="LG36" s="68"/>
      <c r="LH36" s="68"/>
      <c r="LI36" s="68"/>
      <c r="LJ36" s="68"/>
      <c r="LK36" s="68"/>
      <c r="LL36" s="68"/>
      <c r="LM36" s="68"/>
      <c r="LN36" s="68"/>
      <c r="LO36" s="68"/>
      <c r="LP36" s="68"/>
      <c r="LQ36" s="68"/>
      <c r="LR36" s="68"/>
      <c r="LS36" s="68"/>
      <c r="LT36" s="68"/>
      <c r="LU36" s="68"/>
      <c r="LV36" s="68"/>
      <c r="LW36" s="68"/>
      <c r="LX36" s="68"/>
      <c r="LY36" s="68"/>
      <c r="LZ36" s="68"/>
      <c r="MA36" s="68"/>
      <c r="MB36" s="68"/>
      <c r="MC36" s="68"/>
      <c r="MD36" s="68"/>
      <c r="ME36" s="68"/>
      <c r="MF36" s="68"/>
      <c r="MG36" s="68"/>
      <c r="MH36" s="68"/>
      <c r="MI36" s="68"/>
      <c r="MJ36" s="68"/>
      <c r="MK36" s="68"/>
      <c r="ML36" s="68"/>
      <c r="MM36" s="68"/>
      <c r="MN36" s="68"/>
      <c r="MO36" s="68"/>
      <c r="MP36" s="68"/>
      <c r="MQ36" s="68"/>
      <c r="MR36" s="68"/>
      <c r="MS36" s="68"/>
      <c r="MT36" s="68"/>
      <c r="MU36" s="68"/>
      <c r="MV36" s="68"/>
      <c r="MW36" s="68"/>
      <c r="MX36" s="68"/>
      <c r="MY36" s="68"/>
      <c r="MZ36" s="68"/>
      <c r="NA36" s="68"/>
      <c r="NB36" s="68"/>
      <c r="NC36" s="68"/>
      <c r="ND36" s="68"/>
      <c r="NE36" s="68"/>
      <c r="NF36" s="68"/>
      <c r="NG36" s="68"/>
      <c r="NH36" s="68"/>
      <c r="NI36" s="68"/>
      <c r="NJ36" s="68"/>
      <c r="NK36" s="68"/>
      <c r="NL36" s="68"/>
      <c r="NM36" s="68"/>
      <c r="NN36" s="68"/>
      <c r="NO36" s="68"/>
      <c r="NP36" s="68"/>
      <c r="NQ36" s="68"/>
      <c r="NR36" s="68"/>
      <c r="NS36" s="68"/>
      <c r="NT36" s="68"/>
      <c r="NU36" s="68"/>
      <c r="NV36" s="68"/>
      <c r="NW36" s="68"/>
      <c r="NX36" s="68"/>
      <c r="NY36" s="68"/>
      <c r="NZ36" s="68"/>
      <c r="OA36" s="68"/>
      <c r="OB36" s="68"/>
      <c r="OC36" s="68"/>
      <c r="OD36" s="68"/>
      <c r="OE36" s="68"/>
      <c r="OF36" s="68"/>
      <c r="OG36" s="68"/>
      <c r="OH36" s="68"/>
      <c r="OI36" s="68"/>
      <c r="OJ36" s="68"/>
      <c r="OK36" s="68"/>
      <c r="OL36" s="68"/>
      <c r="OM36" s="68"/>
      <c r="ON36" s="68"/>
      <c r="OO36" s="68"/>
      <c r="OP36" s="68"/>
      <c r="OQ36" s="68"/>
      <c r="OR36" s="68"/>
      <c r="OS36" s="68"/>
      <c r="OT36" s="68"/>
      <c r="OU36" s="68"/>
      <c r="OV36" s="68"/>
      <c r="OW36" s="68"/>
      <c r="OX36" s="68"/>
      <c r="OY36" s="68"/>
      <c r="OZ36" s="68"/>
      <c r="PA36" s="68"/>
      <c r="PB36" s="68"/>
      <c r="PC36" s="68"/>
      <c r="PD36" s="68"/>
      <c r="PE36" s="68"/>
      <c r="PF36" s="68"/>
      <c r="PG36" s="68"/>
      <c r="PH36" s="68"/>
      <c r="PI36" s="68"/>
      <c r="PJ36" s="68"/>
      <c r="PK36" s="68"/>
      <c r="PL36" s="68"/>
      <c r="PM36" s="68"/>
      <c r="PN36" s="68"/>
      <c r="PO36" s="68"/>
      <c r="PP36" s="68"/>
      <c r="PQ36" s="68"/>
      <c r="PR36" s="68"/>
      <c r="PS36" s="68"/>
      <c r="PT36" s="68"/>
      <c r="PU36" s="68"/>
      <c r="PV36" s="68"/>
      <c r="PW36" s="68"/>
      <c r="PX36" s="68"/>
      <c r="PY36" s="68"/>
      <c r="PZ36" s="68"/>
      <c r="QA36" s="68"/>
      <c r="QB36" s="68"/>
      <c r="QC36" s="68"/>
      <c r="QD36" s="68"/>
      <c r="QE36" s="68"/>
      <c r="QF36" s="68"/>
      <c r="QG36" s="68"/>
      <c r="QH36" s="68"/>
      <c r="QI36" s="68"/>
      <c r="QJ36" s="68"/>
      <c r="QK36" s="68"/>
      <c r="QL36" s="68"/>
      <c r="QM36" s="68"/>
      <c r="QN36" s="68"/>
      <c r="QO36" s="68"/>
      <c r="QP36" s="68"/>
      <c r="QQ36" s="68"/>
      <c r="QR36" s="68"/>
      <c r="QS36" s="68"/>
      <c r="QT36" s="68"/>
      <c r="QU36" s="68"/>
      <c r="QV36" s="68"/>
      <c r="QW36" s="68"/>
      <c r="QX36" s="68"/>
      <c r="QY36" s="68"/>
      <c r="QZ36" s="68"/>
      <c r="RA36" s="68"/>
      <c r="RB36" s="68"/>
      <c r="RC36" s="68"/>
      <c r="RD36" s="68"/>
      <c r="RE36" s="68"/>
      <c r="RF36" s="68"/>
      <c r="RG36" s="68"/>
      <c r="RH36" s="68"/>
      <c r="RI36" s="68"/>
      <c r="RJ36" s="68"/>
      <c r="RK36" s="68"/>
      <c r="RL36" s="68"/>
      <c r="RM36" s="68"/>
      <c r="RN36" s="68"/>
      <c r="RO36" s="68"/>
      <c r="RP36" s="68"/>
      <c r="RQ36" s="68"/>
      <c r="RR36" s="68"/>
      <c r="RS36" s="68"/>
      <c r="RT36" s="68"/>
      <c r="RU36" s="68"/>
      <c r="RV36" s="68"/>
      <c r="RW36" s="68"/>
      <c r="RX36" s="68"/>
      <c r="RY36" s="68"/>
      <c r="RZ36" s="68"/>
      <c r="SA36" s="68"/>
      <c r="SB36" s="68"/>
      <c r="SC36" s="68"/>
      <c r="SD36" s="68"/>
      <c r="SE36" s="68"/>
      <c r="SF36" s="68"/>
      <c r="SG36" s="68"/>
      <c r="SH36" s="68"/>
      <c r="SI36" s="68"/>
      <c r="SJ36" s="68"/>
      <c r="SK36" s="68"/>
      <c r="SL36" s="68"/>
      <c r="SM36" s="68"/>
      <c r="SN36" s="68"/>
      <c r="SO36" s="68"/>
      <c r="SP36" s="68"/>
      <c r="SQ36" s="68"/>
      <c r="SR36" s="68"/>
      <c r="SS36" s="68"/>
      <c r="ST36" s="68"/>
      <c r="SU36" s="68"/>
      <c r="SV36" s="68"/>
      <c r="SW36" s="68"/>
      <c r="SX36" s="68"/>
      <c r="SY36" s="68"/>
      <c r="SZ36" s="68"/>
      <c r="TA36" s="68"/>
      <c r="TB36" s="68"/>
      <c r="TC36" s="68"/>
      <c r="TD36" s="68"/>
      <c r="TE36" s="68"/>
      <c r="TF36" s="68"/>
      <c r="TG36" s="68"/>
      <c r="TH36" s="68"/>
      <c r="TI36" s="68"/>
      <c r="TJ36" s="68"/>
      <c r="TK36" s="68"/>
      <c r="TL36" s="68"/>
      <c r="TM36" s="68"/>
      <c r="TN36" s="68"/>
      <c r="TO36" s="68"/>
      <c r="TP36" s="68"/>
      <c r="TQ36" s="68"/>
      <c r="TR36" s="68"/>
      <c r="TS36" s="68"/>
      <c r="TT36" s="68"/>
      <c r="TU36" s="68"/>
      <c r="TV36" s="68"/>
      <c r="TW36" s="68"/>
      <c r="TX36" s="68"/>
      <c r="TY36" s="68"/>
      <c r="TZ36" s="68"/>
      <c r="UA36" s="68"/>
      <c r="UB36" s="68"/>
      <c r="UC36" s="68"/>
      <c r="UD36" s="68"/>
      <c r="UE36" s="68"/>
      <c r="UF36" s="68"/>
      <c r="UG36" s="68"/>
      <c r="UH36" s="68"/>
      <c r="UI36" s="68"/>
      <c r="UJ36" s="68"/>
      <c r="UK36" s="68"/>
      <c r="UL36" s="68"/>
      <c r="UM36" s="68"/>
      <c r="UN36" s="68"/>
      <c r="UO36" s="68"/>
      <c r="UP36" s="68"/>
      <c r="UQ36" s="68"/>
      <c r="UR36" s="68"/>
      <c r="US36" s="68"/>
      <c r="UT36" s="68"/>
      <c r="UU36" s="68"/>
      <c r="UV36" s="68"/>
      <c r="UW36" s="68"/>
      <c r="UX36" s="68"/>
      <c r="UY36" s="68"/>
      <c r="UZ36" s="68"/>
      <c r="VA36" s="68"/>
      <c r="VB36" s="68"/>
      <c r="VC36" s="68"/>
      <c r="VD36" s="68"/>
      <c r="VE36" s="68"/>
      <c r="VF36" s="68"/>
      <c r="VG36" s="68"/>
      <c r="VH36" s="68"/>
      <c r="VI36" s="68"/>
      <c r="VJ36" s="68"/>
      <c r="VK36" s="68"/>
      <c r="VL36" s="68"/>
      <c r="VM36" s="68"/>
      <c r="VN36" s="68"/>
      <c r="VO36" s="68"/>
      <c r="VP36" s="68"/>
      <c r="VQ36" s="68"/>
      <c r="VR36" s="68"/>
      <c r="VS36" s="68"/>
      <c r="VT36" s="68"/>
      <c r="VU36" s="68"/>
      <c r="VV36" s="68"/>
      <c r="VW36" s="68"/>
      <c r="VX36" s="68"/>
      <c r="VY36" s="68"/>
      <c r="VZ36" s="68"/>
      <c r="WA36" s="68"/>
      <c r="WB36" s="68"/>
      <c r="WC36" s="68"/>
      <c r="WD36" s="68"/>
      <c r="WE36" s="68"/>
      <c r="WF36" s="68"/>
      <c r="WG36" s="68"/>
      <c r="WH36" s="68"/>
      <c r="WI36" s="68"/>
      <c r="WJ36" s="68"/>
      <c r="WK36" s="68"/>
      <c r="WL36" s="68"/>
      <c r="WM36" s="68"/>
      <c r="WN36" s="68"/>
      <c r="WO36" s="68"/>
      <c r="WP36" s="68"/>
      <c r="WQ36" s="68"/>
      <c r="WR36" s="68"/>
      <c r="WS36" s="68"/>
      <c r="WT36" s="68"/>
      <c r="WU36" s="68"/>
      <c r="WV36" s="68"/>
      <c r="WW36" s="68"/>
      <c r="WX36" s="68"/>
      <c r="WY36" s="68"/>
      <c r="WZ36" s="68"/>
      <c r="XA36" s="68"/>
      <c r="XB36" s="68"/>
      <c r="XC36" s="68"/>
      <c r="XD36" s="68"/>
      <c r="XE36" s="68"/>
      <c r="XF36" s="68"/>
      <c r="XG36" s="68"/>
      <c r="XH36" s="68"/>
      <c r="XI36" s="68"/>
      <c r="XJ36" s="68"/>
      <c r="XK36" s="68"/>
      <c r="XL36" s="68"/>
      <c r="XM36" s="68"/>
      <c r="XN36" s="68"/>
      <c r="XO36" s="68"/>
      <c r="XP36" s="68"/>
      <c r="XQ36" s="68"/>
      <c r="XR36" s="68"/>
      <c r="XS36" s="68"/>
      <c r="XT36" s="68"/>
      <c r="XU36" s="68"/>
      <c r="XV36" s="68"/>
      <c r="XW36" s="68"/>
      <c r="XX36" s="68"/>
      <c r="XY36" s="68"/>
      <c r="XZ36" s="68"/>
      <c r="YA36" s="68"/>
      <c r="YB36" s="68"/>
      <c r="YC36" s="68"/>
      <c r="YD36" s="68"/>
      <c r="YE36" s="68"/>
      <c r="YF36" s="68"/>
      <c r="YG36" s="68"/>
      <c r="YH36" s="68"/>
      <c r="YI36" s="68"/>
      <c r="YJ36" s="68"/>
      <c r="YK36" s="68"/>
      <c r="YL36" s="68"/>
      <c r="YM36" s="68"/>
      <c r="YN36" s="68"/>
      <c r="YO36" s="68"/>
      <c r="YP36" s="68"/>
      <c r="YQ36" s="68"/>
      <c r="YR36" s="68"/>
      <c r="YS36" s="68"/>
      <c r="YT36" s="68"/>
      <c r="YU36" s="68"/>
      <c r="YV36" s="68"/>
      <c r="YW36" s="68"/>
      <c r="YX36" s="68"/>
      <c r="YY36" s="68"/>
      <c r="YZ36" s="68"/>
      <c r="ZA36" s="68"/>
      <c r="ZB36" s="68"/>
      <c r="ZC36" s="68"/>
      <c r="ZD36" s="68"/>
      <c r="ZE36" s="68"/>
      <c r="ZF36" s="68"/>
      <c r="ZG36" s="68"/>
      <c r="ZH36" s="68"/>
      <c r="ZI36" s="68"/>
      <c r="ZJ36" s="68"/>
      <c r="ZK36" s="68"/>
      <c r="ZL36" s="68"/>
      <c r="ZM36" s="68"/>
      <c r="ZN36" s="68"/>
      <c r="ZO36" s="68"/>
      <c r="ZP36" s="68"/>
      <c r="ZQ36" s="68"/>
      <c r="ZR36" s="68"/>
      <c r="ZS36" s="68"/>
      <c r="ZT36" s="68"/>
      <c r="ZU36" s="68"/>
      <c r="ZV36" s="68"/>
      <c r="ZW36" s="68"/>
      <c r="ZX36" s="68"/>
      <c r="ZY36" s="68"/>
      <c r="ZZ36" s="68"/>
      <c r="AAA36" s="68"/>
      <c r="AAB36" s="68"/>
      <c r="AAC36" s="68"/>
      <c r="AAD36" s="68"/>
      <c r="AAE36" s="68"/>
      <c r="AAF36" s="68"/>
      <c r="AAG36" s="68"/>
      <c r="AAH36" s="68"/>
      <c r="AAI36" s="68"/>
      <c r="AAJ36" s="68"/>
      <c r="AAK36" s="68"/>
      <c r="AAL36" s="68"/>
      <c r="AAM36" s="68"/>
      <c r="AAN36" s="68"/>
      <c r="AAO36" s="68"/>
      <c r="AAP36" s="68"/>
      <c r="AAQ36" s="68"/>
      <c r="AAR36" s="68"/>
      <c r="AAS36" s="68"/>
      <c r="AAT36" s="68"/>
      <c r="AAU36" s="68"/>
      <c r="AAV36" s="68"/>
      <c r="AAW36" s="68"/>
      <c r="AAX36" s="68"/>
      <c r="AAY36" s="68"/>
      <c r="AAZ36" s="68"/>
      <c r="ABA36" s="68"/>
      <c r="ABB36" s="68"/>
      <c r="ABC36" s="68"/>
      <c r="ABD36" s="68"/>
      <c r="ABE36" s="68"/>
      <c r="ABF36" s="68"/>
      <c r="ABG36" s="68"/>
      <c r="ABH36" s="68"/>
      <c r="ABI36" s="68"/>
      <c r="ABJ36" s="68"/>
      <c r="ABK36" s="68"/>
      <c r="ABL36" s="68"/>
      <c r="ABM36" s="68"/>
      <c r="ABN36" s="68"/>
      <c r="ABO36" s="68"/>
      <c r="ABP36" s="68"/>
      <c r="ABQ36" s="68"/>
      <c r="ABR36" s="68"/>
      <c r="ABS36" s="68"/>
      <c r="ABT36" s="68"/>
      <c r="ABU36" s="68"/>
      <c r="ABV36" s="68"/>
      <c r="ABW36" s="68"/>
      <c r="ABX36" s="68"/>
      <c r="ABY36" s="68"/>
      <c r="ABZ36" s="68"/>
      <c r="ACA36" s="68"/>
      <c r="ACB36" s="68"/>
      <c r="ACC36" s="68"/>
      <c r="ACD36" s="68"/>
      <c r="ACE36" s="68"/>
      <c r="ACF36" s="68"/>
      <c r="ACG36" s="68"/>
      <c r="ACH36" s="68"/>
      <c r="ACI36" s="68"/>
      <c r="ACJ36" s="68"/>
      <c r="ACK36" s="68"/>
      <c r="ACL36" s="68"/>
      <c r="ACM36" s="68"/>
      <c r="ACN36" s="68"/>
      <c r="ACO36" s="68"/>
      <c r="ACP36" s="68"/>
      <c r="ACQ36" s="68"/>
      <c r="ACR36" s="68"/>
      <c r="ACS36" s="68"/>
      <c r="ACT36" s="68"/>
      <c r="ACU36" s="68"/>
      <c r="ACV36" s="68"/>
      <c r="ACW36" s="68"/>
      <c r="ACX36" s="68"/>
      <c r="ACY36" s="68"/>
      <c r="ACZ36" s="68"/>
      <c r="ADA36" s="68"/>
      <c r="ADB36" s="68"/>
      <c r="ADC36" s="68"/>
      <c r="ADD36" s="68"/>
      <c r="ADE36" s="68"/>
      <c r="ADF36" s="68"/>
      <c r="ADG36" s="68"/>
      <c r="ADH36" s="68"/>
      <c r="ADI36" s="68"/>
      <c r="ADJ36" s="68"/>
      <c r="ADK36" s="68"/>
      <c r="ADL36" s="68"/>
      <c r="ADM36" s="68"/>
      <c r="ADN36" s="68"/>
      <c r="ADO36" s="68"/>
      <c r="ADP36" s="68"/>
      <c r="ADQ36" s="68"/>
      <c r="ADR36" s="68"/>
      <c r="ADS36" s="68"/>
      <c r="ADT36" s="68"/>
      <c r="ADU36" s="68"/>
      <c r="ADV36" s="68"/>
      <c r="ADW36" s="68"/>
      <c r="ADX36" s="68"/>
      <c r="ADY36" s="68"/>
      <c r="ADZ36" s="68"/>
      <c r="AEA36" s="68"/>
      <c r="AEB36" s="68"/>
      <c r="AEC36" s="68"/>
      <c r="AED36" s="68"/>
      <c r="AEE36" s="68"/>
      <c r="AEF36" s="68"/>
      <c r="AEG36" s="68"/>
      <c r="AEH36" s="68"/>
      <c r="AEI36" s="68"/>
      <c r="AEJ36" s="68"/>
      <c r="AEK36" s="68"/>
      <c r="AEL36" s="68"/>
      <c r="AEM36" s="68"/>
      <c r="AEN36" s="68"/>
      <c r="AEO36" s="68"/>
      <c r="AEP36" s="68"/>
      <c r="AEQ36" s="68"/>
      <c r="AER36" s="68"/>
      <c r="AES36" s="68"/>
      <c r="AET36" s="68"/>
      <c r="AEU36" s="68"/>
      <c r="AEV36" s="68"/>
      <c r="AEW36" s="68"/>
      <c r="AEX36" s="68"/>
      <c r="AEY36" s="68"/>
      <c r="AEZ36" s="68"/>
      <c r="AFA36" s="68"/>
      <c r="AFB36" s="68"/>
      <c r="AFC36" s="68"/>
      <c r="AFD36" s="68"/>
      <c r="AFE36" s="68"/>
      <c r="AFF36" s="68"/>
      <c r="AFG36" s="68"/>
      <c r="AFH36" s="68"/>
      <c r="AFI36" s="68"/>
      <c r="AFJ36" s="68"/>
      <c r="AFK36" s="68"/>
      <c r="AFL36" s="68"/>
      <c r="AFM36" s="68"/>
      <c r="AFN36" s="68"/>
      <c r="AFO36" s="68"/>
      <c r="AFP36" s="68"/>
      <c r="AFQ36" s="68"/>
      <c r="AFR36" s="68"/>
      <c r="AFS36" s="68"/>
      <c r="AFT36" s="68"/>
      <c r="AFU36" s="68"/>
      <c r="AFV36" s="68"/>
      <c r="AFW36" s="68"/>
      <c r="AFX36" s="68"/>
      <c r="AFY36" s="68"/>
      <c r="AFZ36" s="68"/>
      <c r="AGA36" s="68"/>
      <c r="AGB36" s="68"/>
      <c r="AGC36" s="68"/>
      <c r="AGD36" s="68"/>
      <c r="AGE36" s="68"/>
      <c r="AGF36" s="68"/>
      <c r="AGG36" s="68"/>
      <c r="AGH36" s="68"/>
      <c r="AGI36" s="68"/>
      <c r="AGJ36" s="68"/>
      <c r="AGK36" s="68"/>
      <c r="AGL36" s="68"/>
      <c r="AGM36" s="68"/>
      <c r="AGN36" s="68"/>
      <c r="AGO36" s="68"/>
      <c r="AGP36" s="68"/>
      <c r="AGQ36" s="68"/>
      <c r="AGR36" s="68"/>
      <c r="AGS36" s="68"/>
      <c r="AGT36" s="68"/>
      <c r="AGU36" s="68"/>
      <c r="AGV36" s="68"/>
      <c r="AGW36" s="68"/>
      <c r="AGX36" s="68"/>
      <c r="AGY36" s="68"/>
      <c r="AGZ36" s="68"/>
      <c r="AHA36" s="68"/>
      <c r="AHB36" s="68"/>
      <c r="AHC36" s="68"/>
      <c r="AHD36" s="68"/>
      <c r="AHE36" s="68"/>
      <c r="AHF36" s="68"/>
      <c r="AHG36" s="68"/>
      <c r="AHH36" s="68"/>
      <c r="AHI36" s="68"/>
      <c r="AHJ36" s="68"/>
      <c r="AHK36" s="68"/>
      <c r="AHL36" s="68"/>
      <c r="AHM36" s="68"/>
      <c r="AHN36" s="68"/>
      <c r="AHO36" s="68"/>
      <c r="AHP36" s="68"/>
      <c r="AHQ36" s="68"/>
      <c r="AHR36" s="68"/>
      <c r="AHS36" s="68"/>
      <c r="AHT36" s="68"/>
      <c r="AHU36" s="68"/>
      <c r="AHV36" s="68"/>
      <c r="AHW36" s="68"/>
      <c r="AHX36" s="68"/>
      <c r="AHY36" s="68"/>
      <c r="AHZ36" s="68"/>
      <c r="AIA36" s="68"/>
      <c r="AIB36" s="68"/>
      <c r="AIC36" s="68"/>
      <c r="AID36" s="68"/>
      <c r="AIE36" s="68"/>
      <c r="AIF36" s="68"/>
      <c r="AIG36" s="68"/>
      <c r="AIH36" s="68"/>
      <c r="AII36" s="68"/>
      <c r="AIJ36" s="68"/>
      <c r="AIK36" s="68"/>
      <c r="AIL36" s="68"/>
      <c r="AIM36" s="68"/>
      <c r="AIN36" s="68"/>
      <c r="AIO36" s="68"/>
      <c r="AIP36" s="68"/>
      <c r="AIQ36" s="68"/>
      <c r="AIR36" s="68"/>
      <c r="AIS36" s="68"/>
      <c r="AIT36" s="68"/>
      <c r="AIU36" s="68"/>
      <c r="AIV36" s="68"/>
      <c r="AIW36" s="68"/>
      <c r="AIX36" s="68"/>
      <c r="AIY36" s="68"/>
      <c r="AIZ36" s="68"/>
      <c r="AJA36" s="68"/>
      <c r="AJB36" s="68"/>
      <c r="AJC36" s="68"/>
      <c r="AJD36" s="68"/>
      <c r="AJE36" s="68"/>
      <c r="AJF36" s="68"/>
      <c r="AJG36" s="68"/>
      <c r="AJH36" s="68"/>
      <c r="AJI36" s="68"/>
      <c r="AJJ36" s="68"/>
      <c r="AJK36" s="68"/>
      <c r="AJL36" s="68"/>
      <c r="AJM36" s="68"/>
      <c r="AJN36" s="68"/>
      <c r="AJO36" s="68"/>
      <c r="AJP36" s="68"/>
      <c r="AJQ36" s="68"/>
      <c r="AJR36" s="68"/>
      <c r="AJS36" s="68"/>
      <c r="AJT36" s="68"/>
      <c r="AJU36" s="68"/>
      <c r="AJV36" s="68"/>
      <c r="AJW36" s="68"/>
      <c r="AJX36" s="68"/>
      <c r="AJY36" s="68"/>
      <c r="AJZ36" s="68"/>
      <c r="AKA36" s="68"/>
      <c r="AKB36" s="68"/>
      <c r="AKC36" s="68"/>
      <c r="AKD36" s="68"/>
      <c r="AKE36" s="68"/>
      <c r="AKF36" s="68"/>
      <c r="AKG36" s="68"/>
      <c r="AKH36" s="68"/>
      <c r="AKI36" s="68"/>
      <c r="AKJ36" s="68"/>
      <c r="AKK36" s="68"/>
      <c r="AKL36" s="68"/>
      <c r="AKM36" s="68"/>
      <c r="AKN36" s="68"/>
      <c r="AKO36" s="68"/>
      <c r="AKP36" s="68"/>
      <c r="AKQ36" s="68"/>
      <c r="AKR36" s="68"/>
      <c r="AKS36" s="68"/>
      <c r="AKT36" s="68"/>
      <c r="AKU36" s="68"/>
      <c r="AKV36" s="68"/>
      <c r="AKW36" s="68"/>
      <c r="AKX36" s="68"/>
      <c r="AKY36" s="68"/>
      <c r="AKZ36" s="68"/>
      <c r="ALA36" s="68"/>
      <c r="ALB36" s="68"/>
      <c r="ALC36" s="68"/>
      <c r="ALD36" s="68"/>
      <c r="ALE36" s="68"/>
      <c r="ALF36" s="68"/>
      <c r="ALG36" s="68"/>
      <c r="ALH36" s="68"/>
      <c r="ALI36" s="68"/>
      <c r="ALJ36" s="68"/>
      <c r="ALK36" s="68"/>
      <c r="ALL36" s="68"/>
      <c r="ALM36" s="68"/>
      <c r="ALN36" s="68"/>
      <c r="ALO36" s="68"/>
      <c r="ALP36" s="68"/>
      <c r="ALQ36" s="68"/>
      <c r="ALR36" s="68"/>
      <c r="ALS36" s="68"/>
      <c r="ALT36" s="68"/>
      <c r="ALU36" s="68"/>
      <c r="ALV36" s="68"/>
      <c r="ALW36" s="68"/>
      <c r="ALX36" s="68"/>
      <c r="ALY36" s="68"/>
      <c r="ALZ36" s="68"/>
      <c r="AMA36" s="68"/>
      <c r="AMB36" s="68"/>
      <c r="AMC36" s="68"/>
      <c r="AMD36" s="68"/>
      <c r="AME36" s="68"/>
      <c r="AMF36" s="68"/>
      <c r="AMG36" s="68"/>
      <c r="AMH36" s="68"/>
      <c r="AMI36" s="68"/>
      <c r="AMJ36" s="68"/>
    </row>
    <row r="37" customFormat="false" ht="35.25" hidden="false" customHeight="true" outlineLevel="0" collapsed="false">
      <c r="A37" s="64"/>
      <c r="B37" s="77" t="s">
        <v>69</v>
      </c>
      <c r="C37" s="67" t="n">
        <v>195000</v>
      </c>
      <c r="D37" s="67" t="n">
        <v>0</v>
      </c>
      <c r="E37" s="67" t="n">
        <f aca="false">D37-C37</f>
        <v>-195000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  <c r="DV37" s="68"/>
      <c r="DW37" s="68"/>
      <c r="DX37" s="68"/>
      <c r="DY37" s="68"/>
      <c r="DZ37" s="68"/>
      <c r="EA37" s="68"/>
      <c r="EB37" s="68"/>
      <c r="EC37" s="68"/>
      <c r="ED37" s="68"/>
      <c r="EE37" s="68"/>
      <c r="EF37" s="68"/>
      <c r="EG37" s="68"/>
      <c r="EH37" s="68"/>
      <c r="EI37" s="68"/>
      <c r="EJ37" s="68"/>
      <c r="EK37" s="68"/>
      <c r="EL37" s="68"/>
      <c r="EM37" s="68"/>
      <c r="EN37" s="68"/>
      <c r="EO37" s="68"/>
      <c r="EP37" s="68"/>
      <c r="EQ37" s="68"/>
      <c r="ER37" s="68"/>
      <c r="ES37" s="68"/>
      <c r="ET37" s="68"/>
      <c r="EU37" s="68"/>
      <c r="EV37" s="68"/>
      <c r="EW37" s="68"/>
      <c r="EX37" s="68"/>
      <c r="EY37" s="68"/>
      <c r="EZ37" s="68"/>
      <c r="FA37" s="68"/>
      <c r="FB37" s="68"/>
      <c r="FC37" s="68"/>
      <c r="FD37" s="68"/>
      <c r="FE37" s="68"/>
      <c r="FF37" s="68"/>
      <c r="FG37" s="68"/>
      <c r="FH37" s="68"/>
      <c r="FI37" s="68"/>
      <c r="FJ37" s="68"/>
      <c r="FK37" s="68"/>
      <c r="FL37" s="68"/>
      <c r="FM37" s="68"/>
      <c r="FN37" s="68"/>
      <c r="FO37" s="68"/>
      <c r="FP37" s="68"/>
      <c r="FQ37" s="68"/>
      <c r="FR37" s="68"/>
      <c r="FS37" s="68"/>
      <c r="FT37" s="68"/>
      <c r="FU37" s="68"/>
      <c r="FV37" s="68"/>
      <c r="FW37" s="68"/>
      <c r="FX37" s="68"/>
      <c r="FY37" s="68"/>
      <c r="FZ37" s="68"/>
      <c r="GA37" s="68"/>
      <c r="GB37" s="68"/>
      <c r="GC37" s="68"/>
      <c r="GD37" s="68"/>
      <c r="GE37" s="68"/>
      <c r="GF37" s="68"/>
      <c r="GG37" s="68"/>
      <c r="GH37" s="68"/>
      <c r="GI37" s="68"/>
      <c r="GJ37" s="68"/>
      <c r="GK37" s="68"/>
      <c r="GL37" s="68"/>
      <c r="GM37" s="68"/>
      <c r="GN37" s="68"/>
      <c r="GO37" s="68"/>
      <c r="GP37" s="68"/>
      <c r="GQ37" s="68"/>
      <c r="GR37" s="68"/>
      <c r="GS37" s="68"/>
      <c r="GT37" s="68"/>
      <c r="GU37" s="68"/>
      <c r="GV37" s="68"/>
      <c r="GW37" s="68"/>
      <c r="GX37" s="68"/>
      <c r="GY37" s="68"/>
      <c r="GZ37" s="68"/>
      <c r="HA37" s="68"/>
      <c r="HB37" s="68"/>
      <c r="HC37" s="68"/>
      <c r="HD37" s="68"/>
      <c r="HE37" s="68"/>
      <c r="HF37" s="68"/>
      <c r="HG37" s="68"/>
      <c r="HH37" s="68"/>
      <c r="HI37" s="68"/>
      <c r="HJ37" s="68"/>
      <c r="HK37" s="68"/>
      <c r="HL37" s="68"/>
      <c r="HM37" s="68"/>
      <c r="HN37" s="68"/>
      <c r="HO37" s="68"/>
      <c r="HP37" s="68"/>
      <c r="HQ37" s="68"/>
      <c r="HR37" s="68"/>
      <c r="HS37" s="68"/>
      <c r="HT37" s="68"/>
      <c r="HU37" s="68"/>
      <c r="HV37" s="68"/>
      <c r="HW37" s="68"/>
      <c r="HX37" s="68"/>
      <c r="HY37" s="68"/>
      <c r="HZ37" s="68"/>
      <c r="IA37" s="68"/>
      <c r="IB37" s="68"/>
      <c r="IC37" s="68"/>
      <c r="ID37" s="68"/>
      <c r="IE37" s="68"/>
      <c r="IF37" s="68"/>
      <c r="IG37" s="68"/>
      <c r="IH37" s="68"/>
      <c r="II37" s="68"/>
      <c r="IJ37" s="68"/>
      <c r="IK37" s="68"/>
      <c r="IL37" s="68"/>
      <c r="IM37" s="68"/>
      <c r="IN37" s="68"/>
      <c r="IO37" s="68"/>
      <c r="IP37" s="68"/>
      <c r="IQ37" s="68"/>
      <c r="IR37" s="68"/>
      <c r="IS37" s="68"/>
      <c r="IT37" s="68"/>
      <c r="IU37" s="68"/>
      <c r="IV37" s="68"/>
      <c r="IW37" s="68"/>
      <c r="IX37" s="68"/>
      <c r="IY37" s="68"/>
      <c r="IZ37" s="68"/>
      <c r="JA37" s="68"/>
      <c r="JB37" s="68"/>
      <c r="JC37" s="68"/>
      <c r="JD37" s="68"/>
      <c r="JE37" s="68"/>
      <c r="JF37" s="68"/>
      <c r="JG37" s="68"/>
      <c r="JH37" s="68"/>
      <c r="JI37" s="68"/>
      <c r="JJ37" s="68"/>
      <c r="JK37" s="68"/>
      <c r="JL37" s="68"/>
      <c r="JM37" s="68"/>
      <c r="JN37" s="68"/>
      <c r="JO37" s="68"/>
      <c r="JP37" s="68"/>
      <c r="JQ37" s="68"/>
      <c r="JR37" s="68"/>
      <c r="JS37" s="68"/>
      <c r="JT37" s="68"/>
      <c r="JU37" s="68"/>
      <c r="JV37" s="68"/>
      <c r="JW37" s="68"/>
      <c r="JX37" s="68"/>
      <c r="JY37" s="68"/>
      <c r="JZ37" s="68"/>
      <c r="KA37" s="68"/>
      <c r="KB37" s="68"/>
      <c r="KC37" s="68"/>
      <c r="KD37" s="68"/>
      <c r="KE37" s="68"/>
      <c r="KF37" s="68"/>
      <c r="KG37" s="68"/>
      <c r="KH37" s="68"/>
      <c r="KI37" s="68"/>
      <c r="KJ37" s="68"/>
      <c r="KK37" s="68"/>
      <c r="KL37" s="68"/>
      <c r="KM37" s="68"/>
      <c r="KN37" s="68"/>
      <c r="KO37" s="68"/>
      <c r="KP37" s="68"/>
      <c r="KQ37" s="68"/>
      <c r="KR37" s="68"/>
      <c r="KS37" s="68"/>
      <c r="KT37" s="68"/>
      <c r="KU37" s="68"/>
      <c r="KV37" s="68"/>
      <c r="KW37" s="68"/>
      <c r="KX37" s="68"/>
      <c r="KY37" s="68"/>
      <c r="KZ37" s="68"/>
      <c r="LA37" s="68"/>
      <c r="LB37" s="68"/>
      <c r="LC37" s="68"/>
      <c r="LD37" s="68"/>
      <c r="LE37" s="68"/>
      <c r="LF37" s="68"/>
      <c r="LG37" s="68"/>
      <c r="LH37" s="68"/>
      <c r="LI37" s="68"/>
      <c r="LJ37" s="68"/>
      <c r="LK37" s="68"/>
      <c r="LL37" s="68"/>
      <c r="LM37" s="68"/>
      <c r="LN37" s="68"/>
      <c r="LO37" s="68"/>
      <c r="LP37" s="68"/>
      <c r="LQ37" s="68"/>
      <c r="LR37" s="68"/>
      <c r="LS37" s="68"/>
      <c r="LT37" s="68"/>
      <c r="LU37" s="68"/>
      <c r="LV37" s="68"/>
      <c r="LW37" s="68"/>
      <c r="LX37" s="68"/>
      <c r="LY37" s="68"/>
      <c r="LZ37" s="68"/>
      <c r="MA37" s="68"/>
      <c r="MB37" s="68"/>
      <c r="MC37" s="68"/>
      <c r="MD37" s="68"/>
      <c r="ME37" s="68"/>
      <c r="MF37" s="68"/>
      <c r="MG37" s="68"/>
      <c r="MH37" s="68"/>
      <c r="MI37" s="68"/>
      <c r="MJ37" s="68"/>
      <c r="MK37" s="68"/>
      <c r="ML37" s="68"/>
      <c r="MM37" s="68"/>
      <c r="MN37" s="68"/>
      <c r="MO37" s="68"/>
      <c r="MP37" s="68"/>
      <c r="MQ37" s="68"/>
      <c r="MR37" s="68"/>
      <c r="MS37" s="68"/>
      <c r="MT37" s="68"/>
      <c r="MU37" s="68"/>
      <c r="MV37" s="68"/>
      <c r="MW37" s="68"/>
      <c r="MX37" s="68"/>
      <c r="MY37" s="68"/>
      <c r="MZ37" s="68"/>
      <c r="NA37" s="68"/>
      <c r="NB37" s="68"/>
      <c r="NC37" s="68"/>
      <c r="ND37" s="68"/>
      <c r="NE37" s="68"/>
      <c r="NF37" s="68"/>
      <c r="NG37" s="68"/>
      <c r="NH37" s="68"/>
      <c r="NI37" s="68"/>
      <c r="NJ37" s="68"/>
      <c r="NK37" s="68"/>
      <c r="NL37" s="68"/>
      <c r="NM37" s="68"/>
      <c r="NN37" s="68"/>
      <c r="NO37" s="68"/>
      <c r="NP37" s="68"/>
      <c r="NQ37" s="68"/>
      <c r="NR37" s="68"/>
      <c r="NS37" s="68"/>
      <c r="NT37" s="68"/>
      <c r="NU37" s="68"/>
      <c r="NV37" s="68"/>
      <c r="NW37" s="68"/>
      <c r="NX37" s="68"/>
      <c r="NY37" s="68"/>
      <c r="NZ37" s="68"/>
      <c r="OA37" s="68"/>
      <c r="OB37" s="68"/>
      <c r="OC37" s="68"/>
      <c r="OD37" s="68"/>
      <c r="OE37" s="68"/>
      <c r="OF37" s="68"/>
      <c r="OG37" s="68"/>
      <c r="OH37" s="68"/>
      <c r="OI37" s="68"/>
      <c r="OJ37" s="68"/>
      <c r="OK37" s="68"/>
      <c r="OL37" s="68"/>
      <c r="OM37" s="68"/>
      <c r="ON37" s="68"/>
      <c r="OO37" s="68"/>
      <c r="OP37" s="68"/>
      <c r="OQ37" s="68"/>
      <c r="OR37" s="68"/>
      <c r="OS37" s="68"/>
      <c r="OT37" s="68"/>
      <c r="OU37" s="68"/>
      <c r="OV37" s="68"/>
      <c r="OW37" s="68"/>
      <c r="OX37" s="68"/>
      <c r="OY37" s="68"/>
      <c r="OZ37" s="68"/>
      <c r="PA37" s="68"/>
      <c r="PB37" s="68"/>
      <c r="PC37" s="68"/>
      <c r="PD37" s="68"/>
      <c r="PE37" s="68"/>
      <c r="PF37" s="68"/>
      <c r="PG37" s="68"/>
      <c r="PH37" s="68"/>
      <c r="PI37" s="68"/>
      <c r="PJ37" s="68"/>
      <c r="PK37" s="68"/>
      <c r="PL37" s="68"/>
      <c r="PM37" s="68"/>
      <c r="PN37" s="68"/>
      <c r="PO37" s="68"/>
      <c r="PP37" s="68"/>
      <c r="PQ37" s="68"/>
      <c r="PR37" s="68"/>
      <c r="PS37" s="68"/>
      <c r="PT37" s="68"/>
      <c r="PU37" s="68"/>
      <c r="PV37" s="68"/>
      <c r="PW37" s="68"/>
      <c r="PX37" s="68"/>
      <c r="PY37" s="68"/>
      <c r="PZ37" s="68"/>
      <c r="QA37" s="68"/>
      <c r="QB37" s="68"/>
      <c r="QC37" s="68"/>
      <c r="QD37" s="68"/>
      <c r="QE37" s="68"/>
      <c r="QF37" s="68"/>
      <c r="QG37" s="68"/>
      <c r="QH37" s="68"/>
      <c r="QI37" s="68"/>
      <c r="QJ37" s="68"/>
      <c r="QK37" s="68"/>
      <c r="QL37" s="68"/>
      <c r="QM37" s="68"/>
      <c r="QN37" s="68"/>
      <c r="QO37" s="68"/>
      <c r="QP37" s="68"/>
      <c r="QQ37" s="68"/>
      <c r="QR37" s="68"/>
      <c r="QS37" s="68"/>
      <c r="QT37" s="68"/>
      <c r="QU37" s="68"/>
      <c r="QV37" s="68"/>
      <c r="QW37" s="68"/>
      <c r="QX37" s="68"/>
      <c r="QY37" s="68"/>
      <c r="QZ37" s="68"/>
      <c r="RA37" s="68"/>
      <c r="RB37" s="68"/>
      <c r="RC37" s="68"/>
      <c r="RD37" s="68"/>
      <c r="RE37" s="68"/>
      <c r="RF37" s="68"/>
      <c r="RG37" s="68"/>
      <c r="RH37" s="68"/>
      <c r="RI37" s="68"/>
      <c r="RJ37" s="68"/>
      <c r="RK37" s="68"/>
      <c r="RL37" s="68"/>
      <c r="RM37" s="68"/>
      <c r="RN37" s="68"/>
      <c r="RO37" s="68"/>
      <c r="RP37" s="68"/>
      <c r="RQ37" s="68"/>
      <c r="RR37" s="68"/>
      <c r="RS37" s="68"/>
      <c r="RT37" s="68"/>
      <c r="RU37" s="68"/>
      <c r="RV37" s="68"/>
      <c r="RW37" s="68"/>
      <c r="RX37" s="68"/>
      <c r="RY37" s="68"/>
      <c r="RZ37" s="68"/>
      <c r="SA37" s="68"/>
      <c r="SB37" s="68"/>
      <c r="SC37" s="68"/>
      <c r="SD37" s="68"/>
      <c r="SE37" s="68"/>
      <c r="SF37" s="68"/>
      <c r="SG37" s="68"/>
      <c r="SH37" s="68"/>
      <c r="SI37" s="68"/>
      <c r="SJ37" s="68"/>
      <c r="SK37" s="68"/>
      <c r="SL37" s="68"/>
      <c r="SM37" s="68"/>
      <c r="SN37" s="68"/>
      <c r="SO37" s="68"/>
      <c r="SP37" s="68"/>
      <c r="SQ37" s="68"/>
      <c r="SR37" s="68"/>
      <c r="SS37" s="68"/>
      <c r="ST37" s="68"/>
      <c r="SU37" s="68"/>
      <c r="SV37" s="68"/>
      <c r="SW37" s="68"/>
      <c r="SX37" s="68"/>
      <c r="SY37" s="68"/>
      <c r="SZ37" s="68"/>
      <c r="TA37" s="68"/>
      <c r="TB37" s="68"/>
      <c r="TC37" s="68"/>
      <c r="TD37" s="68"/>
      <c r="TE37" s="68"/>
      <c r="TF37" s="68"/>
      <c r="TG37" s="68"/>
      <c r="TH37" s="68"/>
      <c r="TI37" s="68"/>
      <c r="TJ37" s="68"/>
      <c r="TK37" s="68"/>
      <c r="TL37" s="68"/>
      <c r="TM37" s="68"/>
      <c r="TN37" s="68"/>
      <c r="TO37" s="68"/>
      <c r="TP37" s="68"/>
      <c r="TQ37" s="68"/>
      <c r="TR37" s="68"/>
      <c r="TS37" s="68"/>
      <c r="TT37" s="68"/>
      <c r="TU37" s="68"/>
      <c r="TV37" s="68"/>
      <c r="TW37" s="68"/>
      <c r="TX37" s="68"/>
      <c r="TY37" s="68"/>
      <c r="TZ37" s="68"/>
      <c r="UA37" s="68"/>
      <c r="UB37" s="68"/>
      <c r="UC37" s="68"/>
      <c r="UD37" s="68"/>
      <c r="UE37" s="68"/>
      <c r="UF37" s="68"/>
      <c r="UG37" s="68"/>
      <c r="UH37" s="68"/>
      <c r="UI37" s="68"/>
      <c r="UJ37" s="68"/>
      <c r="UK37" s="68"/>
      <c r="UL37" s="68"/>
      <c r="UM37" s="68"/>
      <c r="UN37" s="68"/>
      <c r="UO37" s="68"/>
      <c r="UP37" s="68"/>
      <c r="UQ37" s="68"/>
      <c r="UR37" s="68"/>
      <c r="US37" s="68"/>
      <c r="UT37" s="68"/>
      <c r="UU37" s="68"/>
      <c r="UV37" s="68"/>
      <c r="UW37" s="68"/>
      <c r="UX37" s="68"/>
      <c r="UY37" s="68"/>
      <c r="UZ37" s="68"/>
      <c r="VA37" s="68"/>
      <c r="VB37" s="68"/>
      <c r="VC37" s="68"/>
      <c r="VD37" s="68"/>
      <c r="VE37" s="68"/>
      <c r="VF37" s="68"/>
      <c r="VG37" s="68"/>
      <c r="VH37" s="68"/>
      <c r="VI37" s="68"/>
      <c r="VJ37" s="68"/>
      <c r="VK37" s="68"/>
      <c r="VL37" s="68"/>
      <c r="VM37" s="68"/>
      <c r="VN37" s="68"/>
      <c r="VO37" s="68"/>
      <c r="VP37" s="68"/>
      <c r="VQ37" s="68"/>
      <c r="VR37" s="68"/>
      <c r="VS37" s="68"/>
      <c r="VT37" s="68"/>
      <c r="VU37" s="68"/>
      <c r="VV37" s="68"/>
      <c r="VW37" s="68"/>
      <c r="VX37" s="68"/>
      <c r="VY37" s="68"/>
      <c r="VZ37" s="68"/>
      <c r="WA37" s="68"/>
      <c r="WB37" s="68"/>
      <c r="WC37" s="68"/>
      <c r="WD37" s="68"/>
      <c r="WE37" s="68"/>
      <c r="WF37" s="68"/>
      <c r="WG37" s="68"/>
      <c r="WH37" s="68"/>
      <c r="WI37" s="68"/>
      <c r="WJ37" s="68"/>
      <c r="WK37" s="68"/>
      <c r="WL37" s="68"/>
      <c r="WM37" s="68"/>
      <c r="WN37" s="68"/>
      <c r="WO37" s="68"/>
      <c r="WP37" s="68"/>
      <c r="WQ37" s="68"/>
      <c r="WR37" s="68"/>
      <c r="WS37" s="68"/>
      <c r="WT37" s="68"/>
      <c r="WU37" s="68"/>
      <c r="WV37" s="68"/>
      <c r="WW37" s="68"/>
      <c r="WX37" s="68"/>
      <c r="WY37" s="68"/>
      <c r="WZ37" s="68"/>
      <c r="XA37" s="68"/>
      <c r="XB37" s="68"/>
      <c r="XC37" s="68"/>
      <c r="XD37" s="68"/>
      <c r="XE37" s="68"/>
      <c r="XF37" s="68"/>
      <c r="XG37" s="68"/>
      <c r="XH37" s="68"/>
      <c r="XI37" s="68"/>
      <c r="XJ37" s="68"/>
      <c r="XK37" s="68"/>
      <c r="XL37" s="68"/>
      <c r="XM37" s="68"/>
      <c r="XN37" s="68"/>
      <c r="XO37" s="68"/>
      <c r="XP37" s="68"/>
      <c r="XQ37" s="68"/>
      <c r="XR37" s="68"/>
      <c r="XS37" s="68"/>
      <c r="XT37" s="68"/>
      <c r="XU37" s="68"/>
      <c r="XV37" s="68"/>
      <c r="XW37" s="68"/>
      <c r="XX37" s="68"/>
      <c r="XY37" s="68"/>
      <c r="XZ37" s="68"/>
      <c r="YA37" s="68"/>
      <c r="YB37" s="68"/>
      <c r="YC37" s="68"/>
      <c r="YD37" s="68"/>
      <c r="YE37" s="68"/>
      <c r="YF37" s="68"/>
      <c r="YG37" s="68"/>
      <c r="YH37" s="68"/>
      <c r="YI37" s="68"/>
      <c r="YJ37" s="68"/>
      <c r="YK37" s="68"/>
      <c r="YL37" s="68"/>
      <c r="YM37" s="68"/>
      <c r="YN37" s="68"/>
      <c r="YO37" s="68"/>
      <c r="YP37" s="68"/>
      <c r="YQ37" s="68"/>
      <c r="YR37" s="68"/>
      <c r="YS37" s="68"/>
      <c r="YT37" s="68"/>
      <c r="YU37" s="68"/>
      <c r="YV37" s="68"/>
      <c r="YW37" s="68"/>
      <c r="YX37" s="68"/>
      <c r="YY37" s="68"/>
      <c r="YZ37" s="68"/>
      <c r="ZA37" s="68"/>
      <c r="ZB37" s="68"/>
      <c r="ZC37" s="68"/>
      <c r="ZD37" s="68"/>
      <c r="ZE37" s="68"/>
      <c r="ZF37" s="68"/>
      <c r="ZG37" s="68"/>
      <c r="ZH37" s="68"/>
      <c r="ZI37" s="68"/>
      <c r="ZJ37" s="68"/>
      <c r="ZK37" s="68"/>
      <c r="ZL37" s="68"/>
      <c r="ZM37" s="68"/>
      <c r="ZN37" s="68"/>
      <c r="ZO37" s="68"/>
      <c r="ZP37" s="68"/>
      <c r="ZQ37" s="68"/>
      <c r="ZR37" s="68"/>
      <c r="ZS37" s="68"/>
      <c r="ZT37" s="68"/>
      <c r="ZU37" s="68"/>
      <c r="ZV37" s="68"/>
      <c r="ZW37" s="68"/>
      <c r="ZX37" s="68"/>
      <c r="ZY37" s="68"/>
      <c r="ZZ37" s="68"/>
      <c r="AAA37" s="68"/>
      <c r="AAB37" s="68"/>
      <c r="AAC37" s="68"/>
      <c r="AAD37" s="68"/>
      <c r="AAE37" s="68"/>
      <c r="AAF37" s="68"/>
      <c r="AAG37" s="68"/>
      <c r="AAH37" s="68"/>
      <c r="AAI37" s="68"/>
      <c r="AAJ37" s="68"/>
      <c r="AAK37" s="68"/>
      <c r="AAL37" s="68"/>
      <c r="AAM37" s="68"/>
      <c r="AAN37" s="68"/>
      <c r="AAO37" s="68"/>
      <c r="AAP37" s="68"/>
      <c r="AAQ37" s="68"/>
      <c r="AAR37" s="68"/>
      <c r="AAS37" s="68"/>
      <c r="AAT37" s="68"/>
      <c r="AAU37" s="68"/>
      <c r="AAV37" s="68"/>
      <c r="AAW37" s="68"/>
      <c r="AAX37" s="68"/>
      <c r="AAY37" s="68"/>
      <c r="AAZ37" s="68"/>
      <c r="ABA37" s="68"/>
      <c r="ABB37" s="68"/>
      <c r="ABC37" s="68"/>
      <c r="ABD37" s="68"/>
      <c r="ABE37" s="68"/>
      <c r="ABF37" s="68"/>
      <c r="ABG37" s="68"/>
      <c r="ABH37" s="68"/>
      <c r="ABI37" s="68"/>
      <c r="ABJ37" s="68"/>
      <c r="ABK37" s="68"/>
      <c r="ABL37" s="68"/>
      <c r="ABM37" s="68"/>
      <c r="ABN37" s="68"/>
      <c r="ABO37" s="68"/>
      <c r="ABP37" s="68"/>
      <c r="ABQ37" s="68"/>
      <c r="ABR37" s="68"/>
      <c r="ABS37" s="68"/>
      <c r="ABT37" s="68"/>
      <c r="ABU37" s="68"/>
      <c r="ABV37" s="68"/>
      <c r="ABW37" s="68"/>
      <c r="ABX37" s="68"/>
      <c r="ABY37" s="68"/>
      <c r="ABZ37" s="68"/>
      <c r="ACA37" s="68"/>
      <c r="ACB37" s="68"/>
      <c r="ACC37" s="68"/>
      <c r="ACD37" s="68"/>
      <c r="ACE37" s="68"/>
      <c r="ACF37" s="68"/>
      <c r="ACG37" s="68"/>
      <c r="ACH37" s="68"/>
      <c r="ACI37" s="68"/>
      <c r="ACJ37" s="68"/>
      <c r="ACK37" s="68"/>
      <c r="ACL37" s="68"/>
      <c r="ACM37" s="68"/>
      <c r="ACN37" s="68"/>
      <c r="ACO37" s="68"/>
      <c r="ACP37" s="68"/>
      <c r="ACQ37" s="68"/>
      <c r="ACR37" s="68"/>
      <c r="ACS37" s="68"/>
      <c r="ACT37" s="68"/>
      <c r="ACU37" s="68"/>
      <c r="ACV37" s="68"/>
      <c r="ACW37" s="68"/>
      <c r="ACX37" s="68"/>
      <c r="ACY37" s="68"/>
      <c r="ACZ37" s="68"/>
      <c r="ADA37" s="68"/>
      <c r="ADB37" s="68"/>
      <c r="ADC37" s="68"/>
      <c r="ADD37" s="68"/>
      <c r="ADE37" s="68"/>
      <c r="ADF37" s="68"/>
      <c r="ADG37" s="68"/>
      <c r="ADH37" s="68"/>
      <c r="ADI37" s="68"/>
      <c r="ADJ37" s="68"/>
      <c r="ADK37" s="68"/>
      <c r="ADL37" s="68"/>
      <c r="ADM37" s="68"/>
      <c r="ADN37" s="68"/>
      <c r="ADO37" s="68"/>
      <c r="ADP37" s="68"/>
      <c r="ADQ37" s="68"/>
      <c r="ADR37" s="68"/>
      <c r="ADS37" s="68"/>
      <c r="ADT37" s="68"/>
      <c r="ADU37" s="68"/>
      <c r="ADV37" s="68"/>
      <c r="ADW37" s="68"/>
      <c r="ADX37" s="68"/>
      <c r="ADY37" s="68"/>
      <c r="ADZ37" s="68"/>
      <c r="AEA37" s="68"/>
      <c r="AEB37" s="68"/>
      <c r="AEC37" s="68"/>
      <c r="AED37" s="68"/>
      <c r="AEE37" s="68"/>
      <c r="AEF37" s="68"/>
      <c r="AEG37" s="68"/>
      <c r="AEH37" s="68"/>
      <c r="AEI37" s="68"/>
      <c r="AEJ37" s="68"/>
      <c r="AEK37" s="68"/>
      <c r="AEL37" s="68"/>
      <c r="AEM37" s="68"/>
      <c r="AEN37" s="68"/>
      <c r="AEO37" s="68"/>
      <c r="AEP37" s="68"/>
      <c r="AEQ37" s="68"/>
      <c r="AER37" s="68"/>
      <c r="AES37" s="68"/>
      <c r="AET37" s="68"/>
      <c r="AEU37" s="68"/>
      <c r="AEV37" s="68"/>
      <c r="AEW37" s="68"/>
      <c r="AEX37" s="68"/>
      <c r="AEY37" s="68"/>
      <c r="AEZ37" s="68"/>
      <c r="AFA37" s="68"/>
      <c r="AFB37" s="68"/>
      <c r="AFC37" s="68"/>
      <c r="AFD37" s="68"/>
      <c r="AFE37" s="68"/>
      <c r="AFF37" s="68"/>
      <c r="AFG37" s="68"/>
      <c r="AFH37" s="68"/>
      <c r="AFI37" s="68"/>
      <c r="AFJ37" s="68"/>
      <c r="AFK37" s="68"/>
      <c r="AFL37" s="68"/>
      <c r="AFM37" s="68"/>
      <c r="AFN37" s="68"/>
      <c r="AFO37" s="68"/>
      <c r="AFP37" s="68"/>
      <c r="AFQ37" s="68"/>
      <c r="AFR37" s="68"/>
      <c r="AFS37" s="68"/>
      <c r="AFT37" s="68"/>
      <c r="AFU37" s="68"/>
      <c r="AFV37" s="68"/>
      <c r="AFW37" s="68"/>
      <c r="AFX37" s="68"/>
      <c r="AFY37" s="68"/>
      <c r="AFZ37" s="68"/>
      <c r="AGA37" s="68"/>
      <c r="AGB37" s="68"/>
      <c r="AGC37" s="68"/>
      <c r="AGD37" s="68"/>
      <c r="AGE37" s="68"/>
      <c r="AGF37" s="68"/>
      <c r="AGG37" s="68"/>
      <c r="AGH37" s="68"/>
      <c r="AGI37" s="68"/>
      <c r="AGJ37" s="68"/>
      <c r="AGK37" s="68"/>
      <c r="AGL37" s="68"/>
      <c r="AGM37" s="68"/>
      <c r="AGN37" s="68"/>
      <c r="AGO37" s="68"/>
      <c r="AGP37" s="68"/>
      <c r="AGQ37" s="68"/>
      <c r="AGR37" s="68"/>
      <c r="AGS37" s="68"/>
      <c r="AGT37" s="68"/>
      <c r="AGU37" s="68"/>
      <c r="AGV37" s="68"/>
      <c r="AGW37" s="68"/>
      <c r="AGX37" s="68"/>
      <c r="AGY37" s="68"/>
      <c r="AGZ37" s="68"/>
      <c r="AHA37" s="68"/>
      <c r="AHB37" s="68"/>
      <c r="AHC37" s="68"/>
      <c r="AHD37" s="68"/>
      <c r="AHE37" s="68"/>
      <c r="AHF37" s="68"/>
      <c r="AHG37" s="68"/>
      <c r="AHH37" s="68"/>
      <c r="AHI37" s="68"/>
      <c r="AHJ37" s="68"/>
      <c r="AHK37" s="68"/>
      <c r="AHL37" s="68"/>
      <c r="AHM37" s="68"/>
      <c r="AHN37" s="68"/>
      <c r="AHO37" s="68"/>
      <c r="AHP37" s="68"/>
      <c r="AHQ37" s="68"/>
      <c r="AHR37" s="68"/>
      <c r="AHS37" s="68"/>
      <c r="AHT37" s="68"/>
      <c r="AHU37" s="68"/>
      <c r="AHV37" s="68"/>
      <c r="AHW37" s="68"/>
      <c r="AHX37" s="68"/>
      <c r="AHY37" s="68"/>
      <c r="AHZ37" s="68"/>
      <c r="AIA37" s="68"/>
      <c r="AIB37" s="68"/>
      <c r="AIC37" s="68"/>
      <c r="AID37" s="68"/>
      <c r="AIE37" s="68"/>
      <c r="AIF37" s="68"/>
      <c r="AIG37" s="68"/>
      <c r="AIH37" s="68"/>
      <c r="AII37" s="68"/>
      <c r="AIJ37" s="68"/>
      <c r="AIK37" s="68"/>
      <c r="AIL37" s="68"/>
      <c r="AIM37" s="68"/>
      <c r="AIN37" s="68"/>
      <c r="AIO37" s="68"/>
      <c r="AIP37" s="68"/>
      <c r="AIQ37" s="68"/>
      <c r="AIR37" s="68"/>
      <c r="AIS37" s="68"/>
      <c r="AIT37" s="68"/>
      <c r="AIU37" s="68"/>
      <c r="AIV37" s="68"/>
      <c r="AIW37" s="68"/>
      <c r="AIX37" s="68"/>
      <c r="AIY37" s="68"/>
      <c r="AIZ37" s="68"/>
      <c r="AJA37" s="68"/>
      <c r="AJB37" s="68"/>
      <c r="AJC37" s="68"/>
      <c r="AJD37" s="68"/>
      <c r="AJE37" s="68"/>
      <c r="AJF37" s="68"/>
      <c r="AJG37" s="68"/>
      <c r="AJH37" s="68"/>
      <c r="AJI37" s="68"/>
      <c r="AJJ37" s="68"/>
      <c r="AJK37" s="68"/>
      <c r="AJL37" s="68"/>
      <c r="AJM37" s="68"/>
      <c r="AJN37" s="68"/>
      <c r="AJO37" s="68"/>
      <c r="AJP37" s="68"/>
      <c r="AJQ37" s="68"/>
      <c r="AJR37" s="68"/>
      <c r="AJS37" s="68"/>
      <c r="AJT37" s="68"/>
      <c r="AJU37" s="68"/>
      <c r="AJV37" s="68"/>
      <c r="AJW37" s="68"/>
      <c r="AJX37" s="68"/>
      <c r="AJY37" s="68"/>
      <c r="AJZ37" s="68"/>
      <c r="AKA37" s="68"/>
      <c r="AKB37" s="68"/>
      <c r="AKC37" s="68"/>
      <c r="AKD37" s="68"/>
      <c r="AKE37" s="68"/>
      <c r="AKF37" s="68"/>
      <c r="AKG37" s="68"/>
      <c r="AKH37" s="68"/>
      <c r="AKI37" s="68"/>
      <c r="AKJ37" s="68"/>
      <c r="AKK37" s="68"/>
      <c r="AKL37" s="68"/>
      <c r="AKM37" s="68"/>
      <c r="AKN37" s="68"/>
      <c r="AKO37" s="68"/>
      <c r="AKP37" s="68"/>
      <c r="AKQ37" s="68"/>
      <c r="AKR37" s="68"/>
      <c r="AKS37" s="68"/>
      <c r="AKT37" s="68"/>
      <c r="AKU37" s="68"/>
      <c r="AKV37" s="68"/>
      <c r="AKW37" s="68"/>
      <c r="AKX37" s="68"/>
      <c r="AKY37" s="68"/>
      <c r="AKZ37" s="68"/>
      <c r="ALA37" s="68"/>
      <c r="ALB37" s="68"/>
      <c r="ALC37" s="68"/>
      <c r="ALD37" s="68"/>
      <c r="ALE37" s="68"/>
      <c r="ALF37" s="68"/>
      <c r="ALG37" s="68"/>
      <c r="ALH37" s="68"/>
      <c r="ALI37" s="68"/>
      <c r="ALJ37" s="68"/>
      <c r="ALK37" s="68"/>
      <c r="ALL37" s="68"/>
      <c r="ALM37" s="68"/>
      <c r="ALN37" s="68"/>
      <c r="ALO37" s="68"/>
      <c r="ALP37" s="68"/>
      <c r="ALQ37" s="68"/>
      <c r="ALR37" s="68"/>
      <c r="ALS37" s="68"/>
      <c r="ALT37" s="68"/>
      <c r="ALU37" s="68"/>
      <c r="ALV37" s="68"/>
      <c r="ALW37" s="68"/>
      <c r="ALX37" s="68"/>
      <c r="ALY37" s="68"/>
      <c r="ALZ37" s="68"/>
      <c r="AMA37" s="68"/>
      <c r="AMB37" s="68"/>
      <c r="AMC37" s="68"/>
      <c r="AMD37" s="68"/>
      <c r="AME37" s="68"/>
      <c r="AMF37" s="68"/>
      <c r="AMG37" s="68"/>
      <c r="AMH37" s="68"/>
      <c r="AMI37" s="68"/>
      <c r="AMJ37" s="68"/>
    </row>
    <row r="38" customFormat="false" ht="14.25" hidden="false" customHeight="true" outlineLevel="0" collapsed="false">
      <c r="A38" s="64"/>
      <c r="B38" s="69" t="s">
        <v>70</v>
      </c>
      <c r="C38" s="67" t="n">
        <v>194000</v>
      </c>
      <c r="D38" s="67" t="n">
        <f aca="false">150000+779000</f>
        <v>929000</v>
      </c>
      <c r="E38" s="67" t="n">
        <f aca="false">D38-C38</f>
        <v>735000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8"/>
      <c r="EF38" s="68"/>
      <c r="EG38" s="68"/>
      <c r="EH38" s="68"/>
      <c r="EI38" s="68"/>
      <c r="EJ38" s="68"/>
      <c r="EK38" s="68"/>
      <c r="EL38" s="68"/>
      <c r="EM38" s="68"/>
      <c r="EN38" s="68"/>
      <c r="EO38" s="68"/>
      <c r="EP38" s="68"/>
      <c r="EQ38" s="68"/>
      <c r="ER38" s="68"/>
      <c r="ES38" s="68"/>
      <c r="ET38" s="68"/>
      <c r="EU38" s="68"/>
      <c r="EV38" s="68"/>
      <c r="EW38" s="68"/>
      <c r="EX38" s="68"/>
      <c r="EY38" s="68"/>
      <c r="EZ38" s="68"/>
      <c r="FA38" s="68"/>
      <c r="FB38" s="68"/>
      <c r="FC38" s="68"/>
      <c r="FD38" s="68"/>
      <c r="FE38" s="68"/>
      <c r="FF38" s="68"/>
      <c r="FG38" s="68"/>
      <c r="FH38" s="68"/>
      <c r="FI38" s="68"/>
      <c r="FJ38" s="68"/>
      <c r="FK38" s="68"/>
      <c r="FL38" s="68"/>
      <c r="FM38" s="68"/>
      <c r="FN38" s="68"/>
      <c r="FO38" s="68"/>
      <c r="FP38" s="68"/>
      <c r="FQ38" s="68"/>
      <c r="FR38" s="68"/>
      <c r="FS38" s="68"/>
      <c r="FT38" s="68"/>
      <c r="FU38" s="68"/>
      <c r="FV38" s="68"/>
      <c r="FW38" s="68"/>
      <c r="FX38" s="68"/>
      <c r="FY38" s="68"/>
      <c r="FZ38" s="68"/>
      <c r="GA38" s="68"/>
      <c r="GB38" s="68"/>
      <c r="GC38" s="68"/>
      <c r="GD38" s="68"/>
      <c r="GE38" s="68"/>
      <c r="GF38" s="68"/>
      <c r="GG38" s="68"/>
      <c r="GH38" s="68"/>
      <c r="GI38" s="68"/>
      <c r="GJ38" s="68"/>
      <c r="GK38" s="68"/>
      <c r="GL38" s="68"/>
      <c r="GM38" s="68"/>
      <c r="GN38" s="68"/>
      <c r="GO38" s="68"/>
      <c r="GP38" s="68"/>
      <c r="GQ38" s="68"/>
      <c r="GR38" s="68"/>
      <c r="GS38" s="68"/>
      <c r="GT38" s="68"/>
      <c r="GU38" s="68"/>
      <c r="GV38" s="68"/>
      <c r="GW38" s="68"/>
      <c r="GX38" s="68"/>
      <c r="GY38" s="68"/>
      <c r="GZ38" s="68"/>
      <c r="HA38" s="68"/>
      <c r="HB38" s="68"/>
      <c r="HC38" s="68"/>
      <c r="HD38" s="68"/>
      <c r="HE38" s="68"/>
      <c r="HF38" s="68"/>
      <c r="HG38" s="68"/>
      <c r="HH38" s="68"/>
      <c r="HI38" s="68"/>
      <c r="HJ38" s="68"/>
      <c r="HK38" s="68"/>
      <c r="HL38" s="68"/>
      <c r="HM38" s="68"/>
      <c r="HN38" s="68"/>
      <c r="HO38" s="68"/>
      <c r="HP38" s="68"/>
      <c r="HQ38" s="68"/>
      <c r="HR38" s="68"/>
      <c r="HS38" s="68"/>
      <c r="HT38" s="68"/>
      <c r="HU38" s="68"/>
      <c r="HV38" s="68"/>
      <c r="HW38" s="68"/>
      <c r="HX38" s="68"/>
      <c r="HY38" s="68"/>
      <c r="HZ38" s="68"/>
      <c r="IA38" s="68"/>
      <c r="IB38" s="68"/>
      <c r="IC38" s="68"/>
      <c r="ID38" s="68"/>
      <c r="IE38" s="68"/>
      <c r="IF38" s="68"/>
      <c r="IG38" s="68"/>
      <c r="IH38" s="68"/>
      <c r="II38" s="68"/>
      <c r="IJ38" s="68"/>
      <c r="IK38" s="68"/>
      <c r="IL38" s="68"/>
      <c r="IM38" s="68"/>
      <c r="IN38" s="68"/>
      <c r="IO38" s="68"/>
      <c r="IP38" s="68"/>
      <c r="IQ38" s="68"/>
      <c r="IR38" s="68"/>
      <c r="IS38" s="68"/>
      <c r="IT38" s="68"/>
      <c r="IU38" s="68"/>
      <c r="IV38" s="68"/>
      <c r="IW38" s="68"/>
      <c r="IX38" s="68"/>
      <c r="IY38" s="68"/>
      <c r="IZ38" s="68"/>
      <c r="JA38" s="68"/>
      <c r="JB38" s="68"/>
      <c r="JC38" s="68"/>
      <c r="JD38" s="68"/>
      <c r="JE38" s="68"/>
      <c r="JF38" s="68"/>
      <c r="JG38" s="68"/>
      <c r="JH38" s="68"/>
      <c r="JI38" s="68"/>
      <c r="JJ38" s="68"/>
      <c r="JK38" s="68"/>
      <c r="JL38" s="68"/>
      <c r="JM38" s="68"/>
      <c r="JN38" s="68"/>
      <c r="JO38" s="68"/>
      <c r="JP38" s="68"/>
      <c r="JQ38" s="68"/>
      <c r="JR38" s="68"/>
      <c r="JS38" s="68"/>
      <c r="JT38" s="68"/>
      <c r="JU38" s="68"/>
      <c r="JV38" s="68"/>
      <c r="JW38" s="68"/>
      <c r="JX38" s="68"/>
      <c r="JY38" s="68"/>
      <c r="JZ38" s="68"/>
      <c r="KA38" s="68"/>
      <c r="KB38" s="68"/>
      <c r="KC38" s="68"/>
      <c r="KD38" s="68"/>
      <c r="KE38" s="68"/>
      <c r="KF38" s="68"/>
      <c r="KG38" s="68"/>
      <c r="KH38" s="68"/>
      <c r="KI38" s="68"/>
      <c r="KJ38" s="68"/>
      <c r="KK38" s="68"/>
      <c r="KL38" s="68"/>
      <c r="KM38" s="68"/>
      <c r="KN38" s="68"/>
      <c r="KO38" s="68"/>
      <c r="KP38" s="68"/>
      <c r="KQ38" s="68"/>
      <c r="KR38" s="68"/>
      <c r="KS38" s="68"/>
      <c r="KT38" s="68"/>
      <c r="KU38" s="68"/>
      <c r="KV38" s="68"/>
      <c r="KW38" s="68"/>
      <c r="KX38" s="68"/>
      <c r="KY38" s="68"/>
      <c r="KZ38" s="68"/>
      <c r="LA38" s="68"/>
      <c r="LB38" s="68"/>
      <c r="LC38" s="68"/>
      <c r="LD38" s="68"/>
      <c r="LE38" s="68"/>
      <c r="LF38" s="68"/>
      <c r="LG38" s="68"/>
      <c r="LH38" s="68"/>
      <c r="LI38" s="68"/>
      <c r="LJ38" s="68"/>
      <c r="LK38" s="68"/>
      <c r="LL38" s="68"/>
      <c r="LM38" s="68"/>
      <c r="LN38" s="68"/>
      <c r="LO38" s="68"/>
      <c r="LP38" s="68"/>
      <c r="LQ38" s="68"/>
      <c r="LR38" s="68"/>
      <c r="LS38" s="68"/>
      <c r="LT38" s="68"/>
      <c r="LU38" s="68"/>
      <c r="LV38" s="68"/>
      <c r="LW38" s="68"/>
      <c r="LX38" s="68"/>
      <c r="LY38" s="68"/>
      <c r="LZ38" s="68"/>
      <c r="MA38" s="68"/>
      <c r="MB38" s="68"/>
      <c r="MC38" s="68"/>
      <c r="MD38" s="68"/>
      <c r="ME38" s="68"/>
      <c r="MF38" s="68"/>
      <c r="MG38" s="68"/>
      <c r="MH38" s="68"/>
      <c r="MI38" s="68"/>
      <c r="MJ38" s="68"/>
      <c r="MK38" s="68"/>
      <c r="ML38" s="68"/>
      <c r="MM38" s="68"/>
      <c r="MN38" s="68"/>
      <c r="MO38" s="68"/>
      <c r="MP38" s="68"/>
      <c r="MQ38" s="68"/>
      <c r="MR38" s="68"/>
      <c r="MS38" s="68"/>
      <c r="MT38" s="68"/>
      <c r="MU38" s="68"/>
      <c r="MV38" s="68"/>
      <c r="MW38" s="68"/>
      <c r="MX38" s="68"/>
      <c r="MY38" s="68"/>
      <c r="MZ38" s="68"/>
      <c r="NA38" s="68"/>
      <c r="NB38" s="68"/>
      <c r="NC38" s="68"/>
      <c r="ND38" s="68"/>
      <c r="NE38" s="68"/>
      <c r="NF38" s="68"/>
      <c r="NG38" s="68"/>
      <c r="NH38" s="68"/>
      <c r="NI38" s="68"/>
      <c r="NJ38" s="68"/>
      <c r="NK38" s="68"/>
      <c r="NL38" s="68"/>
      <c r="NM38" s="68"/>
      <c r="NN38" s="68"/>
      <c r="NO38" s="68"/>
      <c r="NP38" s="68"/>
      <c r="NQ38" s="68"/>
      <c r="NR38" s="68"/>
      <c r="NS38" s="68"/>
      <c r="NT38" s="68"/>
      <c r="NU38" s="68"/>
      <c r="NV38" s="68"/>
      <c r="NW38" s="68"/>
      <c r="NX38" s="68"/>
      <c r="NY38" s="68"/>
      <c r="NZ38" s="68"/>
      <c r="OA38" s="68"/>
      <c r="OB38" s="68"/>
      <c r="OC38" s="68"/>
      <c r="OD38" s="68"/>
      <c r="OE38" s="68"/>
      <c r="OF38" s="68"/>
      <c r="OG38" s="68"/>
      <c r="OH38" s="68"/>
      <c r="OI38" s="68"/>
      <c r="OJ38" s="68"/>
      <c r="OK38" s="68"/>
      <c r="OL38" s="68"/>
      <c r="OM38" s="68"/>
      <c r="ON38" s="68"/>
      <c r="OO38" s="68"/>
      <c r="OP38" s="68"/>
      <c r="OQ38" s="68"/>
      <c r="OR38" s="68"/>
      <c r="OS38" s="68"/>
      <c r="OT38" s="68"/>
      <c r="OU38" s="68"/>
      <c r="OV38" s="68"/>
      <c r="OW38" s="68"/>
      <c r="OX38" s="68"/>
      <c r="OY38" s="68"/>
      <c r="OZ38" s="68"/>
      <c r="PA38" s="68"/>
      <c r="PB38" s="68"/>
      <c r="PC38" s="68"/>
      <c r="PD38" s="68"/>
      <c r="PE38" s="68"/>
      <c r="PF38" s="68"/>
      <c r="PG38" s="68"/>
      <c r="PH38" s="68"/>
      <c r="PI38" s="68"/>
      <c r="PJ38" s="68"/>
      <c r="PK38" s="68"/>
      <c r="PL38" s="68"/>
      <c r="PM38" s="68"/>
      <c r="PN38" s="68"/>
      <c r="PO38" s="68"/>
      <c r="PP38" s="68"/>
      <c r="PQ38" s="68"/>
      <c r="PR38" s="68"/>
      <c r="PS38" s="68"/>
      <c r="PT38" s="68"/>
      <c r="PU38" s="68"/>
      <c r="PV38" s="68"/>
      <c r="PW38" s="68"/>
      <c r="PX38" s="68"/>
      <c r="PY38" s="68"/>
      <c r="PZ38" s="68"/>
      <c r="QA38" s="68"/>
      <c r="QB38" s="68"/>
      <c r="QC38" s="68"/>
      <c r="QD38" s="68"/>
      <c r="QE38" s="68"/>
      <c r="QF38" s="68"/>
      <c r="QG38" s="68"/>
      <c r="QH38" s="68"/>
      <c r="QI38" s="68"/>
      <c r="QJ38" s="68"/>
      <c r="QK38" s="68"/>
      <c r="QL38" s="68"/>
      <c r="QM38" s="68"/>
      <c r="QN38" s="68"/>
      <c r="QO38" s="68"/>
      <c r="QP38" s="68"/>
      <c r="QQ38" s="68"/>
      <c r="QR38" s="68"/>
      <c r="QS38" s="68"/>
      <c r="QT38" s="68"/>
      <c r="QU38" s="68"/>
      <c r="QV38" s="68"/>
      <c r="QW38" s="68"/>
      <c r="QX38" s="68"/>
      <c r="QY38" s="68"/>
      <c r="QZ38" s="68"/>
      <c r="RA38" s="68"/>
      <c r="RB38" s="68"/>
      <c r="RC38" s="68"/>
      <c r="RD38" s="68"/>
      <c r="RE38" s="68"/>
      <c r="RF38" s="68"/>
      <c r="RG38" s="68"/>
      <c r="RH38" s="68"/>
      <c r="RI38" s="68"/>
      <c r="RJ38" s="68"/>
      <c r="RK38" s="68"/>
      <c r="RL38" s="68"/>
      <c r="RM38" s="68"/>
      <c r="RN38" s="68"/>
      <c r="RO38" s="68"/>
      <c r="RP38" s="68"/>
      <c r="RQ38" s="68"/>
      <c r="RR38" s="68"/>
      <c r="RS38" s="68"/>
      <c r="RT38" s="68"/>
      <c r="RU38" s="68"/>
      <c r="RV38" s="68"/>
      <c r="RW38" s="68"/>
      <c r="RX38" s="68"/>
      <c r="RY38" s="68"/>
      <c r="RZ38" s="68"/>
      <c r="SA38" s="68"/>
      <c r="SB38" s="68"/>
      <c r="SC38" s="68"/>
      <c r="SD38" s="68"/>
      <c r="SE38" s="68"/>
      <c r="SF38" s="68"/>
      <c r="SG38" s="68"/>
      <c r="SH38" s="68"/>
      <c r="SI38" s="68"/>
      <c r="SJ38" s="68"/>
      <c r="SK38" s="68"/>
      <c r="SL38" s="68"/>
      <c r="SM38" s="68"/>
      <c r="SN38" s="68"/>
      <c r="SO38" s="68"/>
      <c r="SP38" s="68"/>
      <c r="SQ38" s="68"/>
      <c r="SR38" s="68"/>
      <c r="SS38" s="68"/>
      <c r="ST38" s="68"/>
      <c r="SU38" s="68"/>
      <c r="SV38" s="68"/>
      <c r="SW38" s="68"/>
      <c r="SX38" s="68"/>
      <c r="SY38" s="68"/>
      <c r="SZ38" s="68"/>
      <c r="TA38" s="68"/>
      <c r="TB38" s="68"/>
      <c r="TC38" s="68"/>
      <c r="TD38" s="68"/>
      <c r="TE38" s="68"/>
      <c r="TF38" s="68"/>
      <c r="TG38" s="68"/>
      <c r="TH38" s="68"/>
      <c r="TI38" s="68"/>
      <c r="TJ38" s="68"/>
      <c r="TK38" s="68"/>
      <c r="TL38" s="68"/>
      <c r="TM38" s="68"/>
      <c r="TN38" s="68"/>
      <c r="TO38" s="68"/>
      <c r="TP38" s="68"/>
      <c r="TQ38" s="68"/>
      <c r="TR38" s="68"/>
      <c r="TS38" s="68"/>
      <c r="TT38" s="68"/>
      <c r="TU38" s="68"/>
      <c r="TV38" s="68"/>
      <c r="TW38" s="68"/>
      <c r="TX38" s="68"/>
      <c r="TY38" s="68"/>
      <c r="TZ38" s="68"/>
      <c r="UA38" s="68"/>
      <c r="UB38" s="68"/>
      <c r="UC38" s="68"/>
      <c r="UD38" s="68"/>
      <c r="UE38" s="68"/>
      <c r="UF38" s="68"/>
      <c r="UG38" s="68"/>
      <c r="UH38" s="68"/>
      <c r="UI38" s="68"/>
      <c r="UJ38" s="68"/>
      <c r="UK38" s="68"/>
      <c r="UL38" s="68"/>
      <c r="UM38" s="68"/>
      <c r="UN38" s="68"/>
      <c r="UO38" s="68"/>
      <c r="UP38" s="68"/>
      <c r="UQ38" s="68"/>
      <c r="UR38" s="68"/>
      <c r="US38" s="68"/>
      <c r="UT38" s="68"/>
      <c r="UU38" s="68"/>
      <c r="UV38" s="68"/>
      <c r="UW38" s="68"/>
      <c r="UX38" s="68"/>
      <c r="UY38" s="68"/>
      <c r="UZ38" s="68"/>
      <c r="VA38" s="68"/>
      <c r="VB38" s="68"/>
      <c r="VC38" s="68"/>
      <c r="VD38" s="68"/>
      <c r="VE38" s="68"/>
      <c r="VF38" s="68"/>
      <c r="VG38" s="68"/>
      <c r="VH38" s="68"/>
      <c r="VI38" s="68"/>
      <c r="VJ38" s="68"/>
      <c r="VK38" s="68"/>
      <c r="VL38" s="68"/>
      <c r="VM38" s="68"/>
      <c r="VN38" s="68"/>
      <c r="VO38" s="68"/>
      <c r="VP38" s="68"/>
      <c r="VQ38" s="68"/>
      <c r="VR38" s="68"/>
      <c r="VS38" s="68"/>
      <c r="VT38" s="68"/>
      <c r="VU38" s="68"/>
      <c r="VV38" s="68"/>
      <c r="VW38" s="68"/>
      <c r="VX38" s="68"/>
      <c r="VY38" s="68"/>
      <c r="VZ38" s="68"/>
      <c r="WA38" s="68"/>
      <c r="WB38" s="68"/>
      <c r="WC38" s="68"/>
      <c r="WD38" s="68"/>
      <c r="WE38" s="68"/>
      <c r="WF38" s="68"/>
      <c r="WG38" s="68"/>
      <c r="WH38" s="68"/>
      <c r="WI38" s="68"/>
      <c r="WJ38" s="68"/>
      <c r="WK38" s="68"/>
      <c r="WL38" s="68"/>
      <c r="WM38" s="68"/>
      <c r="WN38" s="68"/>
      <c r="WO38" s="68"/>
      <c r="WP38" s="68"/>
      <c r="WQ38" s="68"/>
      <c r="WR38" s="68"/>
      <c r="WS38" s="68"/>
      <c r="WT38" s="68"/>
      <c r="WU38" s="68"/>
      <c r="WV38" s="68"/>
      <c r="WW38" s="68"/>
      <c r="WX38" s="68"/>
      <c r="WY38" s="68"/>
      <c r="WZ38" s="68"/>
      <c r="XA38" s="68"/>
      <c r="XB38" s="68"/>
      <c r="XC38" s="68"/>
      <c r="XD38" s="68"/>
      <c r="XE38" s="68"/>
      <c r="XF38" s="68"/>
      <c r="XG38" s="68"/>
      <c r="XH38" s="68"/>
      <c r="XI38" s="68"/>
      <c r="XJ38" s="68"/>
      <c r="XK38" s="68"/>
      <c r="XL38" s="68"/>
      <c r="XM38" s="68"/>
      <c r="XN38" s="68"/>
      <c r="XO38" s="68"/>
      <c r="XP38" s="68"/>
      <c r="XQ38" s="68"/>
      <c r="XR38" s="68"/>
      <c r="XS38" s="68"/>
      <c r="XT38" s="68"/>
      <c r="XU38" s="68"/>
      <c r="XV38" s="68"/>
      <c r="XW38" s="68"/>
      <c r="XX38" s="68"/>
      <c r="XY38" s="68"/>
      <c r="XZ38" s="68"/>
      <c r="YA38" s="68"/>
      <c r="YB38" s="68"/>
      <c r="YC38" s="68"/>
      <c r="YD38" s="68"/>
      <c r="YE38" s="68"/>
      <c r="YF38" s="68"/>
      <c r="YG38" s="68"/>
      <c r="YH38" s="68"/>
      <c r="YI38" s="68"/>
      <c r="YJ38" s="68"/>
      <c r="YK38" s="68"/>
      <c r="YL38" s="68"/>
      <c r="YM38" s="68"/>
      <c r="YN38" s="68"/>
      <c r="YO38" s="68"/>
      <c r="YP38" s="68"/>
      <c r="YQ38" s="68"/>
      <c r="YR38" s="68"/>
      <c r="YS38" s="68"/>
      <c r="YT38" s="68"/>
      <c r="YU38" s="68"/>
      <c r="YV38" s="68"/>
      <c r="YW38" s="68"/>
      <c r="YX38" s="68"/>
      <c r="YY38" s="68"/>
      <c r="YZ38" s="68"/>
      <c r="ZA38" s="68"/>
      <c r="ZB38" s="68"/>
      <c r="ZC38" s="68"/>
      <c r="ZD38" s="68"/>
      <c r="ZE38" s="68"/>
      <c r="ZF38" s="68"/>
      <c r="ZG38" s="68"/>
      <c r="ZH38" s="68"/>
      <c r="ZI38" s="68"/>
      <c r="ZJ38" s="68"/>
      <c r="ZK38" s="68"/>
      <c r="ZL38" s="68"/>
      <c r="ZM38" s="68"/>
      <c r="ZN38" s="68"/>
      <c r="ZO38" s="68"/>
      <c r="ZP38" s="68"/>
      <c r="ZQ38" s="68"/>
      <c r="ZR38" s="68"/>
      <c r="ZS38" s="68"/>
      <c r="ZT38" s="68"/>
      <c r="ZU38" s="68"/>
      <c r="ZV38" s="68"/>
      <c r="ZW38" s="68"/>
      <c r="ZX38" s="68"/>
      <c r="ZY38" s="68"/>
      <c r="ZZ38" s="68"/>
      <c r="AAA38" s="68"/>
      <c r="AAB38" s="68"/>
      <c r="AAC38" s="68"/>
      <c r="AAD38" s="68"/>
      <c r="AAE38" s="68"/>
      <c r="AAF38" s="68"/>
      <c r="AAG38" s="68"/>
      <c r="AAH38" s="68"/>
      <c r="AAI38" s="68"/>
      <c r="AAJ38" s="68"/>
      <c r="AAK38" s="68"/>
      <c r="AAL38" s="68"/>
      <c r="AAM38" s="68"/>
      <c r="AAN38" s="68"/>
      <c r="AAO38" s="68"/>
      <c r="AAP38" s="68"/>
      <c r="AAQ38" s="68"/>
      <c r="AAR38" s="68"/>
      <c r="AAS38" s="68"/>
      <c r="AAT38" s="68"/>
      <c r="AAU38" s="68"/>
      <c r="AAV38" s="68"/>
      <c r="AAW38" s="68"/>
      <c r="AAX38" s="68"/>
      <c r="AAY38" s="68"/>
      <c r="AAZ38" s="68"/>
      <c r="ABA38" s="68"/>
      <c r="ABB38" s="68"/>
      <c r="ABC38" s="68"/>
      <c r="ABD38" s="68"/>
      <c r="ABE38" s="68"/>
      <c r="ABF38" s="68"/>
      <c r="ABG38" s="68"/>
      <c r="ABH38" s="68"/>
      <c r="ABI38" s="68"/>
      <c r="ABJ38" s="68"/>
      <c r="ABK38" s="68"/>
      <c r="ABL38" s="68"/>
      <c r="ABM38" s="68"/>
      <c r="ABN38" s="68"/>
      <c r="ABO38" s="68"/>
      <c r="ABP38" s="68"/>
      <c r="ABQ38" s="68"/>
      <c r="ABR38" s="68"/>
      <c r="ABS38" s="68"/>
      <c r="ABT38" s="68"/>
      <c r="ABU38" s="68"/>
      <c r="ABV38" s="68"/>
      <c r="ABW38" s="68"/>
      <c r="ABX38" s="68"/>
      <c r="ABY38" s="68"/>
      <c r="ABZ38" s="68"/>
      <c r="ACA38" s="68"/>
      <c r="ACB38" s="68"/>
      <c r="ACC38" s="68"/>
      <c r="ACD38" s="68"/>
      <c r="ACE38" s="68"/>
      <c r="ACF38" s="68"/>
      <c r="ACG38" s="68"/>
      <c r="ACH38" s="68"/>
      <c r="ACI38" s="68"/>
      <c r="ACJ38" s="68"/>
      <c r="ACK38" s="68"/>
      <c r="ACL38" s="68"/>
      <c r="ACM38" s="68"/>
      <c r="ACN38" s="68"/>
      <c r="ACO38" s="68"/>
      <c r="ACP38" s="68"/>
      <c r="ACQ38" s="68"/>
      <c r="ACR38" s="68"/>
      <c r="ACS38" s="68"/>
      <c r="ACT38" s="68"/>
      <c r="ACU38" s="68"/>
      <c r="ACV38" s="68"/>
      <c r="ACW38" s="68"/>
      <c r="ACX38" s="68"/>
      <c r="ACY38" s="68"/>
      <c r="ACZ38" s="68"/>
      <c r="ADA38" s="68"/>
      <c r="ADB38" s="68"/>
      <c r="ADC38" s="68"/>
      <c r="ADD38" s="68"/>
      <c r="ADE38" s="68"/>
      <c r="ADF38" s="68"/>
      <c r="ADG38" s="68"/>
      <c r="ADH38" s="68"/>
      <c r="ADI38" s="68"/>
      <c r="ADJ38" s="68"/>
      <c r="ADK38" s="68"/>
      <c r="ADL38" s="68"/>
      <c r="ADM38" s="68"/>
      <c r="ADN38" s="68"/>
      <c r="ADO38" s="68"/>
      <c r="ADP38" s="68"/>
      <c r="ADQ38" s="68"/>
      <c r="ADR38" s="68"/>
      <c r="ADS38" s="68"/>
      <c r="ADT38" s="68"/>
      <c r="ADU38" s="68"/>
      <c r="ADV38" s="68"/>
      <c r="ADW38" s="68"/>
      <c r="ADX38" s="68"/>
      <c r="ADY38" s="68"/>
      <c r="ADZ38" s="68"/>
      <c r="AEA38" s="68"/>
      <c r="AEB38" s="68"/>
      <c r="AEC38" s="68"/>
      <c r="AED38" s="68"/>
      <c r="AEE38" s="68"/>
      <c r="AEF38" s="68"/>
      <c r="AEG38" s="68"/>
      <c r="AEH38" s="68"/>
      <c r="AEI38" s="68"/>
      <c r="AEJ38" s="68"/>
      <c r="AEK38" s="68"/>
      <c r="AEL38" s="68"/>
      <c r="AEM38" s="68"/>
      <c r="AEN38" s="68"/>
      <c r="AEO38" s="68"/>
      <c r="AEP38" s="68"/>
      <c r="AEQ38" s="68"/>
      <c r="AER38" s="68"/>
      <c r="AES38" s="68"/>
      <c r="AET38" s="68"/>
      <c r="AEU38" s="68"/>
      <c r="AEV38" s="68"/>
      <c r="AEW38" s="68"/>
      <c r="AEX38" s="68"/>
      <c r="AEY38" s="68"/>
      <c r="AEZ38" s="68"/>
      <c r="AFA38" s="68"/>
      <c r="AFB38" s="68"/>
      <c r="AFC38" s="68"/>
      <c r="AFD38" s="68"/>
      <c r="AFE38" s="68"/>
      <c r="AFF38" s="68"/>
      <c r="AFG38" s="68"/>
      <c r="AFH38" s="68"/>
      <c r="AFI38" s="68"/>
      <c r="AFJ38" s="68"/>
      <c r="AFK38" s="68"/>
      <c r="AFL38" s="68"/>
      <c r="AFM38" s="68"/>
      <c r="AFN38" s="68"/>
      <c r="AFO38" s="68"/>
      <c r="AFP38" s="68"/>
      <c r="AFQ38" s="68"/>
      <c r="AFR38" s="68"/>
      <c r="AFS38" s="68"/>
      <c r="AFT38" s="68"/>
      <c r="AFU38" s="68"/>
      <c r="AFV38" s="68"/>
      <c r="AFW38" s="68"/>
      <c r="AFX38" s="68"/>
      <c r="AFY38" s="68"/>
      <c r="AFZ38" s="68"/>
      <c r="AGA38" s="68"/>
      <c r="AGB38" s="68"/>
      <c r="AGC38" s="68"/>
      <c r="AGD38" s="68"/>
      <c r="AGE38" s="68"/>
      <c r="AGF38" s="68"/>
      <c r="AGG38" s="68"/>
      <c r="AGH38" s="68"/>
      <c r="AGI38" s="68"/>
      <c r="AGJ38" s="68"/>
      <c r="AGK38" s="68"/>
      <c r="AGL38" s="68"/>
      <c r="AGM38" s="68"/>
      <c r="AGN38" s="68"/>
      <c r="AGO38" s="68"/>
      <c r="AGP38" s="68"/>
      <c r="AGQ38" s="68"/>
      <c r="AGR38" s="68"/>
      <c r="AGS38" s="68"/>
      <c r="AGT38" s="68"/>
      <c r="AGU38" s="68"/>
      <c r="AGV38" s="68"/>
      <c r="AGW38" s="68"/>
      <c r="AGX38" s="68"/>
      <c r="AGY38" s="68"/>
      <c r="AGZ38" s="68"/>
      <c r="AHA38" s="68"/>
      <c r="AHB38" s="68"/>
      <c r="AHC38" s="68"/>
      <c r="AHD38" s="68"/>
      <c r="AHE38" s="68"/>
      <c r="AHF38" s="68"/>
      <c r="AHG38" s="68"/>
      <c r="AHH38" s="68"/>
      <c r="AHI38" s="68"/>
      <c r="AHJ38" s="68"/>
      <c r="AHK38" s="68"/>
      <c r="AHL38" s="68"/>
      <c r="AHM38" s="68"/>
      <c r="AHN38" s="68"/>
      <c r="AHO38" s="68"/>
      <c r="AHP38" s="68"/>
      <c r="AHQ38" s="68"/>
      <c r="AHR38" s="68"/>
      <c r="AHS38" s="68"/>
      <c r="AHT38" s="68"/>
      <c r="AHU38" s="68"/>
      <c r="AHV38" s="68"/>
      <c r="AHW38" s="68"/>
      <c r="AHX38" s="68"/>
      <c r="AHY38" s="68"/>
      <c r="AHZ38" s="68"/>
      <c r="AIA38" s="68"/>
      <c r="AIB38" s="68"/>
      <c r="AIC38" s="68"/>
      <c r="AID38" s="68"/>
      <c r="AIE38" s="68"/>
      <c r="AIF38" s="68"/>
      <c r="AIG38" s="68"/>
      <c r="AIH38" s="68"/>
      <c r="AII38" s="68"/>
      <c r="AIJ38" s="68"/>
      <c r="AIK38" s="68"/>
      <c r="AIL38" s="68"/>
      <c r="AIM38" s="68"/>
      <c r="AIN38" s="68"/>
      <c r="AIO38" s="68"/>
      <c r="AIP38" s="68"/>
      <c r="AIQ38" s="68"/>
      <c r="AIR38" s="68"/>
      <c r="AIS38" s="68"/>
      <c r="AIT38" s="68"/>
      <c r="AIU38" s="68"/>
      <c r="AIV38" s="68"/>
      <c r="AIW38" s="68"/>
      <c r="AIX38" s="68"/>
      <c r="AIY38" s="68"/>
      <c r="AIZ38" s="68"/>
      <c r="AJA38" s="68"/>
      <c r="AJB38" s="68"/>
      <c r="AJC38" s="68"/>
      <c r="AJD38" s="68"/>
      <c r="AJE38" s="68"/>
      <c r="AJF38" s="68"/>
      <c r="AJG38" s="68"/>
      <c r="AJH38" s="68"/>
      <c r="AJI38" s="68"/>
      <c r="AJJ38" s="68"/>
      <c r="AJK38" s="68"/>
      <c r="AJL38" s="68"/>
      <c r="AJM38" s="68"/>
      <c r="AJN38" s="68"/>
      <c r="AJO38" s="68"/>
      <c r="AJP38" s="68"/>
      <c r="AJQ38" s="68"/>
      <c r="AJR38" s="68"/>
      <c r="AJS38" s="68"/>
      <c r="AJT38" s="68"/>
      <c r="AJU38" s="68"/>
      <c r="AJV38" s="68"/>
      <c r="AJW38" s="68"/>
      <c r="AJX38" s="68"/>
      <c r="AJY38" s="68"/>
      <c r="AJZ38" s="68"/>
      <c r="AKA38" s="68"/>
      <c r="AKB38" s="68"/>
      <c r="AKC38" s="68"/>
      <c r="AKD38" s="68"/>
      <c r="AKE38" s="68"/>
      <c r="AKF38" s="68"/>
      <c r="AKG38" s="68"/>
      <c r="AKH38" s="68"/>
      <c r="AKI38" s="68"/>
      <c r="AKJ38" s="68"/>
      <c r="AKK38" s="68"/>
      <c r="AKL38" s="68"/>
      <c r="AKM38" s="68"/>
      <c r="AKN38" s="68"/>
      <c r="AKO38" s="68"/>
      <c r="AKP38" s="68"/>
      <c r="AKQ38" s="68"/>
      <c r="AKR38" s="68"/>
      <c r="AKS38" s="68"/>
      <c r="AKT38" s="68"/>
      <c r="AKU38" s="68"/>
      <c r="AKV38" s="68"/>
      <c r="AKW38" s="68"/>
      <c r="AKX38" s="68"/>
      <c r="AKY38" s="68"/>
      <c r="AKZ38" s="68"/>
      <c r="ALA38" s="68"/>
      <c r="ALB38" s="68"/>
      <c r="ALC38" s="68"/>
      <c r="ALD38" s="68"/>
      <c r="ALE38" s="68"/>
      <c r="ALF38" s="68"/>
      <c r="ALG38" s="68"/>
      <c r="ALH38" s="68"/>
      <c r="ALI38" s="68"/>
      <c r="ALJ38" s="68"/>
      <c r="ALK38" s="68"/>
      <c r="ALL38" s="68"/>
      <c r="ALM38" s="68"/>
      <c r="ALN38" s="68"/>
      <c r="ALO38" s="68"/>
      <c r="ALP38" s="68"/>
      <c r="ALQ38" s="68"/>
      <c r="ALR38" s="68"/>
      <c r="ALS38" s="68"/>
      <c r="ALT38" s="68"/>
      <c r="ALU38" s="68"/>
      <c r="ALV38" s="68"/>
      <c r="ALW38" s="68"/>
      <c r="ALX38" s="68"/>
      <c r="ALY38" s="68"/>
      <c r="ALZ38" s="68"/>
      <c r="AMA38" s="68"/>
      <c r="AMB38" s="68"/>
      <c r="AMC38" s="68"/>
      <c r="AMD38" s="68"/>
      <c r="AME38" s="68"/>
      <c r="AMF38" s="68"/>
      <c r="AMG38" s="68"/>
      <c r="AMH38" s="68"/>
      <c r="AMI38" s="68"/>
      <c r="AMJ38" s="68"/>
    </row>
    <row r="39" customFormat="false" ht="15.75" hidden="false" customHeight="true" outlineLevel="0" collapsed="false">
      <c r="A39" s="64"/>
      <c r="B39" s="77" t="s">
        <v>71</v>
      </c>
      <c r="C39" s="67" t="n">
        <v>50000</v>
      </c>
      <c r="D39" s="67" t="n">
        <v>40402.84</v>
      </c>
      <c r="E39" s="67" t="n">
        <f aca="false">D39-C39</f>
        <v>-9597.16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</row>
    <row r="40" customFormat="false" ht="14.25" hidden="false" customHeight="true" outlineLevel="0" collapsed="false">
      <c r="A40" s="58" t="n">
        <v>116</v>
      </c>
      <c r="B40" s="61" t="s">
        <v>72</v>
      </c>
      <c r="C40" s="63" t="n">
        <v>1263900.31</v>
      </c>
      <c r="D40" s="63" t="n">
        <v>1803829.4</v>
      </c>
      <c r="E40" s="78" t="n">
        <f aca="false">D40-C40</f>
        <v>539929.09</v>
      </c>
    </row>
    <row r="41" customFormat="false" ht="14.25" hidden="false" customHeight="true" outlineLevel="0" collapsed="false">
      <c r="A41" s="58" t="n">
        <v>117</v>
      </c>
      <c r="B41" s="61" t="s">
        <v>73</v>
      </c>
      <c r="C41" s="63" t="n">
        <v>159800</v>
      </c>
      <c r="D41" s="63" t="n">
        <v>159800</v>
      </c>
      <c r="E41" s="78" t="n">
        <f aca="false">D41-C41</f>
        <v>0</v>
      </c>
    </row>
    <row r="42" customFormat="false" ht="15" hidden="false" customHeight="false" outlineLevel="0" collapsed="false">
      <c r="A42" s="79"/>
      <c r="B42" s="79" t="s">
        <v>74</v>
      </c>
      <c r="C42" s="80" t="n">
        <f aca="false">C43+C48</f>
        <v>841024316.85</v>
      </c>
      <c r="D42" s="80" t="n">
        <f aca="false">D43+D48</f>
        <v>827447455.03</v>
      </c>
      <c r="E42" s="80" t="n">
        <f aca="false">E43+E48+E47</f>
        <v>-13576861.82</v>
      </c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  <c r="CP42" s="74"/>
      <c r="CQ42" s="74"/>
      <c r="CR42" s="74"/>
      <c r="CS42" s="74"/>
      <c r="CT42" s="74"/>
      <c r="CU42" s="74"/>
      <c r="CV42" s="74"/>
      <c r="CW42" s="74"/>
      <c r="CX42" s="74"/>
      <c r="CY42" s="74"/>
      <c r="CZ42" s="74"/>
      <c r="DA42" s="74"/>
      <c r="DB42" s="74"/>
      <c r="DC42" s="74"/>
      <c r="DD42" s="74"/>
      <c r="DE42" s="74"/>
      <c r="DF42" s="74"/>
      <c r="DG42" s="74"/>
      <c r="DH42" s="74"/>
      <c r="DI42" s="74"/>
      <c r="DJ42" s="74"/>
      <c r="DK42" s="74"/>
      <c r="DL42" s="74"/>
      <c r="DM42" s="74"/>
      <c r="DN42" s="74"/>
      <c r="DO42" s="74"/>
      <c r="DP42" s="74"/>
      <c r="DQ42" s="74"/>
      <c r="DR42" s="74"/>
      <c r="DS42" s="74"/>
      <c r="DT42" s="74"/>
      <c r="DU42" s="74"/>
      <c r="DV42" s="74"/>
      <c r="DW42" s="74"/>
      <c r="DX42" s="74"/>
      <c r="DY42" s="74"/>
      <c r="DZ42" s="74"/>
      <c r="EA42" s="74"/>
      <c r="EB42" s="74"/>
      <c r="EC42" s="74"/>
      <c r="ED42" s="74"/>
      <c r="EE42" s="74"/>
      <c r="EF42" s="74"/>
      <c r="EG42" s="74"/>
      <c r="EH42" s="74"/>
      <c r="EI42" s="74"/>
      <c r="EJ42" s="74"/>
      <c r="EK42" s="74"/>
      <c r="EL42" s="74"/>
      <c r="EM42" s="74"/>
      <c r="EN42" s="74"/>
      <c r="EO42" s="74"/>
      <c r="EP42" s="74"/>
      <c r="EQ42" s="74"/>
      <c r="ER42" s="74"/>
      <c r="ES42" s="74"/>
      <c r="ET42" s="74"/>
      <c r="EU42" s="74"/>
      <c r="EV42" s="74"/>
      <c r="EW42" s="74"/>
      <c r="EX42" s="74"/>
      <c r="EY42" s="74"/>
      <c r="EZ42" s="74"/>
      <c r="FA42" s="74"/>
      <c r="FB42" s="74"/>
      <c r="FC42" s="74"/>
      <c r="FD42" s="74"/>
      <c r="FE42" s="74"/>
      <c r="FF42" s="74"/>
      <c r="FG42" s="74"/>
      <c r="FH42" s="74"/>
      <c r="FI42" s="74"/>
      <c r="FJ42" s="74"/>
      <c r="FK42" s="74"/>
      <c r="FL42" s="74"/>
      <c r="FM42" s="74"/>
      <c r="FN42" s="74"/>
      <c r="FO42" s="74"/>
      <c r="FP42" s="74"/>
      <c r="FQ42" s="74"/>
      <c r="FR42" s="74"/>
      <c r="FS42" s="74"/>
      <c r="FT42" s="74"/>
      <c r="FU42" s="74"/>
      <c r="FV42" s="74"/>
      <c r="FW42" s="74"/>
      <c r="FX42" s="74"/>
      <c r="FY42" s="74"/>
      <c r="FZ42" s="74"/>
      <c r="GA42" s="74"/>
      <c r="GB42" s="74"/>
      <c r="GC42" s="74"/>
      <c r="GD42" s="74"/>
      <c r="GE42" s="74"/>
      <c r="GF42" s="74"/>
      <c r="GG42" s="74"/>
      <c r="GH42" s="74"/>
      <c r="GI42" s="74"/>
      <c r="GJ42" s="74"/>
      <c r="GK42" s="74"/>
      <c r="GL42" s="74"/>
      <c r="GM42" s="74"/>
      <c r="GN42" s="74"/>
      <c r="GO42" s="74"/>
      <c r="GP42" s="74"/>
      <c r="GQ42" s="74"/>
      <c r="GR42" s="74"/>
      <c r="GS42" s="74"/>
      <c r="GT42" s="74"/>
      <c r="GU42" s="74"/>
      <c r="GV42" s="74"/>
      <c r="GW42" s="74"/>
      <c r="GX42" s="74"/>
      <c r="GY42" s="74"/>
      <c r="GZ42" s="74"/>
      <c r="HA42" s="74"/>
      <c r="HB42" s="74"/>
      <c r="HC42" s="74"/>
      <c r="HD42" s="74"/>
      <c r="HE42" s="74"/>
      <c r="HF42" s="74"/>
      <c r="HG42" s="74"/>
      <c r="HH42" s="74"/>
      <c r="HI42" s="74"/>
      <c r="HJ42" s="74"/>
      <c r="HK42" s="74"/>
      <c r="HL42" s="74"/>
      <c r="HM42" s="74"/>
      <c r="HN42" s="74"/>
      <c r="HO42" s="74"/>
      <c r="HP42" s="74"/>
      <c r="HQ42" s="74"/>
      <c r="HR42" s="74"/>
      <c r="HS42" s="74"/>
      <c r="HT42" s="74"/>
      <c r="HU42" s="74"/>
      <c r="HV42" s="74"/>
      <c r="HW42" s="74"/>
      <c r="HX42" s="74"/>
      <c r="HY42" s="74"/>
      <c r="HZ42" s="74"/>
      <c r="IA42" s="74"/>
      <c r="IB42" s="74"/>
      <c r="IC42" s="74"/>
      <c r="ID42" s="74"/>
      <c r="IE42" s="74"/>
      <c r="IF42" s="74"/>
      <c r="IG42" s="74"/>
      <c r="IH42" s="74"/>
      <c r="II42" s="74"/>
      <c r="IJ42" s="74"/>
      <c r="IK42" s="74"/>
      <c r="IL42" s="74"/>
      <c r="IM42" s="74"/>
      <c r="IN42" s="74"/>
      <c r="IO42" s="74"/>
      <c r="IP42" s="74"/>
      <c r="IQ42" s="74"/>
      <c r="IR42" s="74"/>
      <c r="IS42" s="74"/>
      <c r="IT42" s="74"/>
      <c r="IU42" s="74"/>
      <c r="IV42" s="74"/>
      <c r="IW42" s="74"/>
      <c r="IX42" s="74"/>
      <c r="IY42" s="74"/>
      <c r="IZ42" s="74"/>
      <c r="JA42" s="74"/>
      <c r="JB42" s="74"/>
      <c r="JC42" s="74"/>
      <c r="JD42" s="74"/>
      <c r="JE42" s="74"/>
      <c r="JF42" s="74"/>
      <c r="JG42" s="74"/>
      <c r="JH42" s="74"/>
      <c r="JI42" s="74"/>
      <c r="JJ42" s="74"/>
      <c r="JK42" s="74"/>
      <c r="JL42" s="74"/>
      <c r="JM42" s="74"/>
      <c r="JN42" s="74"/>
      <c r="JO42" s="74"/>
      <c r="JP42" s="74"/>
      <c r="JQ42" s="74"/>
      <c r="JR42" s="74"/>
      <c r="JS42" s="74"/>
      <c r="JT42" s="74"/>
      <c r="JU42" s="74"/>
      <c r="JV42" s="74"/>
      <c r="JW42" s="74"/>
      <c r="JX42" s="74"/>
      <c r="JY42" s="74"/>
      <c r="JZ42" s="74"/>
      <c r="KA42" s="74"/>
      <c r="KB42" s="74"/>
      <c r="KC42" s="74"/>
      <c r="KD42" s="74"/>
      <c r="KE42" s="74"/>
      <c r="KF42" s="74"/>
      <c r="KG42" s="74"/>
      <c r="KH42" s="74"/>
      <c r="KI42" s="74"/>
      <c r="KJ42" s="74"/>
      <c r="KK42" s="74"/>
      <c r="KL42" s="74"/>
      <c r="KM42" s="74"/>
      <c r="KN42" s="74"/>
      <c r="KO42" s="74"/>
      <c r="KP42" s="74"/>
      <c r="KQ42" s="74"/>
      <c r="KR42" s="74"/>
      <c r="KS42" s="74"/>
      <c r="KT42" s="74"/>
      <c r="KU42" s="74"/>
      <c r="KV42" s="74"/>
      <c r="KW42" s="74"/>
      <c r="KX42" s="74"/>
      <c r="KY42" s="74"/>
      <c r="KZ42" s="74"/>
      <c r="LA42" s="74"/>
      <c r="LB42" s="74"/>
      <c r="LC42" s="74"/>
      <c r="LD42" s="74"/>
      <c r="LE42" s="74"/>
      <c r="LF42" s="74"/>
      <c r="LG42" s="74"/>
      <c r="LH42" s="74"/>
      <c r="LI42" s="74"/>
      <c r="LJ42" s="74"/>
      <c r="LK42" s="74"/>
      <c r="LL42" s="74"/>
      <c r="LM42" s="74"/>
      <c r="LN42" s="74"/>
      <c r="LO42" s="74"/>
      <c r="LP42" s="74"/>
      <c r="LQ42" s="74"/>
      <c r="LR42" s="74"/>
      <c r="LS42" s="74"/>
      <c r="LT42" s="74"/>
      <c r="LU42" s="74"/>
      <c r="LV42" s="74"/>
      <c r="LW42" s="74"/>
      <c r="LX42" s="74"/>
      <c r="LY42" s="74"/>
      <c r="LZ42" s="74"/>
      <c r="MA42" s="74"/>
      <c r="MB42" s="74"/>
      <c r="MC42" s="74"/>
      <c r="MD42" s="74"/>
      <c r="ME42" s="74"/>
      <c r="MF42" s="74"/>
      <c r="MG42" s="74"/>
      <c r="MH42" s="74"/>
      <c r="MI42" s="74"/>
      <c r="MJ42" s="74"/>
      <c r="MK42" s="74"/>
      <c r="ML42" s="74"/>
      <c r="MM42" s="74"/>
      <c r="MN42" s="74"/>
      <c r="MO42" s="74"/>
      <c r="MP42" s="74"/>
      <c r="MQ42" s="74"/>
      <c r="MR42" s="74"/>
      <c r="MS42" s="74"/>
      <c r="MT42" s="74"/>
      <c r="MU42" s="74"/>
      <c r="MV42" s="74"/>
      <c r="MW42" s="74"/>
      <c r="MX42" s="74"/>
      <c r="MY42" s="74"/>
      <c r="MZ42" s="74"/>
      <c r="NA42" s="74"/>
      <c r="NB42" s="74"/>
      <c r="NC42" s="74"/>
      <c r="ND42" s="74"/>
      <c r="NE42" s="74"/>
      <c r="NF42" s="74"/>
      <c r="NG42" s="74"/>
      <c r="NH42" s="74"/>
      <c r="NI42" s="74"/>
      <c r="NJ42" s="74"/>
      <c r="NK42" s="74"/>
      <c r="NL42" s="74"/>
      <c r="NM42" s="74"/>
      <c r="NN42" s="74"/>
      <c r="NO42" s="74"/>
      <c r="NP42" s="74"/>
      <c r="NQ42" s="74"/>
      <c r="NR42" s="74"/>
      <c r="NS42" s="74"/>
      <c r="NT42" s="74"/>
      <c r="NU42" s="74"/>
      <c r="NV42" s="74"/>
      <c r="NW42" s="74"/>
      <c r="NX42" s="74"/>
      <c r="NY42" s="74"/>
      <c r="NZ42" s="74"/>
      <c r="OA42" s="74"/>
      <c r="OB42" s="74"/>
      <c r="OC42" s="74"/>
      <c r="OD42" s="74"/>
      <c r="OE42" s="74"/>
      <c r="OF42" s="74"/>
      <c r="OG42" s="74"/>
      <c r="OH42" s="74"/>
      <c r="OI42" s="74"/>
      <c r="OJ42" s="74"/>
      <c r="OK42" s="74"/>
      <c r="OL42" s="74"/>
      <c r="OM42" s="74"/>
      <c r="ON42" s="74"/>
      <c r="OO42" s="74"/>
      <c r="OP42" s="74"/>
      <c r="OQ42" s="74"/>
      <c r="OR42" s="74"/>
      <c r="OS42" s="74"/>
      <c r="OT42" s="74"/>
      <c r="OU42" s="74"/>
      <c r="OV42" s="74"/>
      <c r="OW42" s="74"/>
      <c r="OX42" s="74"/>
      <c r="OY42" s="74"/>
      <c r="OZ42" s="74"/>
      <c r="PA42" s="74"/>
      <c r="PB42" s="74"/>
      <c r="PC42" s="74"/>
      <c r="PD42" s="74"/>
      <c r="PE42" s="74"/>
      <c r="PF42" s="74"/>
      <c r="PG42" s="74"/>
      <c r="PH42" s="74"/>
      <c r="PI42" s="74"/>
      <c r="PJ42" s="74"/>
      <c r="PK42" s="74"/>
      <c r="PL42" s="74"/>
      <c r="PM42" s="74"/>
      <c r="PN42" s="74"/>
      <c r="PO42" s="74"/>
      <c r="PP42" s="74"/>
      <c r="PQ42" s="74"/>
      <c r="PR42" s="74"/>
      <c r="PS42" s="74"/>
      <c r="PT42" s="74"/>
      <c r="PU42" s="74"/>
      <c r="PV42" s="74"/>
      <c r="PW42" s="74"/>
      <c r="PX42" s="74"/>
      <c r="PY42" s="74"/>
      <c r="PZ42" s="74"/>
      <c r="QA42" s="74"/>
      <c r="QB42" s="74"/>
      <c r="QC42" s="74"/>
      <c r="QD42" s="74"/>
      <c r="QE42" s="74"/>
      <c r="QF42" s="74"/>
      <c r="QG42" s="74"/>
      <c r="QH42" s="74"/>
      <c r="QI42" s="74"/>
      <c r="QJ42" s="74"/>
      <c r="QK42" s="74"/>
      <c r="QL42" s="74"/>
      <c r="QM42" s="74"/>
      <c r="QN42" s="74"/>
      <c r="QO42" s="74"/>
      <c r="QP42" s="74"/>
      <c r="QQ42" s="74"/>
      <c r="QR42" s="74"/>
      <c r="QS42" s="74"/>
      <c r="QT42" s="74"/>
      <c r="QU42" s="74"/>
      <c r="QV42" s="74"/>
      <c r="QW42" s="74"/>
      <c r="QX42" s="74"/>
      <c r="QY42" s="74"/>
      <c r="QZ42" s="74"/>
      <c r="RA42" s="74"/>
      <c r="RB42" s="74"/>
      <c r="RC42" s="74"/>
      <c r="RD42" s="74"/>
      <c r="RE42" s="74"/>
      <c r="RF42" s="74"/>
      <c r="RG42" s="74"/>
      <c r="RH42" s="74"/>
      <c r="RI42" s="74"/>
      <c r="RJ42" s="74"/>
      <c r="RK42" s="74"/>
      <c r="RL42" s="74"/>
      <c r="RM42" s="74"/>
      <c r="RN42" s="74"/>
      <c r="RO42" s="74"/>
      <c r="RP42" s="74"/>
      <c r="RQ42" s="74"/>
      <c r="RR42" s="74"/>
      <c r="RS42" s="74"/>
      <c r="RT42" s="74"/>
      <c r="RU42" s="74"/>
      <c r="RV42" s="74"/>
      <c r="RW42" s="74"/>
      <c r="RX42" s="74"/>
      <c r="RY42" s="74"/>
      <c r="RZ42" s="74"/>
      <c r="SA42" s="74"/>
      <c r="SB42" s="74"/>
      <c r="SC42" s="74"/>
      <c r="SD42" s="74"/>
      <c r="SE42" s="74"/>
      <c r="SF42" s="74"/>
      <c r="SG42" s="74"/>
      <c r="SH42" s="74"/>
      <c r="SI42" s="74"/>
      <c r="SJ42" s="74"/>
      <c r="SK42" s="74"/>
      <c r="SL42" s="74"/>
      <c r="SM42" s="74"/>
      <c r="SN42" s="74"/>
      <c r="SO42" s="74"/>
      <c r="SP42" s="74"/>
      <c r="SQ42" s="74"/>
      <c r="SR42" s="74"/>
      <c r="SS42" s="74"/>
      <c r="ST42" s="74"/>
      <c r="SU42" s="74"/>
      <c r="SV42" s="74"/>
      <c r="SW42" s="74"/>
      <c r="SX42" s="74"/>
      <c r="SY42" s="74"/>
      <c r="SZ42" s="74"/>
      <c r="TA42" s="74"/>
      <c r="TB42" s="74"/>
      <c r="TC42" s="74"/>
      <c r="TD42" s="74"/>
      <c r="TE42" s="74"/>
      <c r="TF42" s="74"/>
      <c r="TG42" s="74"/>
      <c r="TH42" s="74"/>
      <c r="TI42" s="74"/>
      <c r="TJ42" s="74"/>
      <c r="TK42" s="74"/>
      <c r="TL42" s="74"/>
      <c r="TM42" s="74"/>
      <c r="TN42" s="74"/>
      <c r="TO42" s="74"/>
      <c r="TP42" s="74"/>
      <c r="TQ42" s="74"/>
      <c r="TR42" s="74"/>
      <c r="TS42" s="74"/>
      <c r="TT42" s="74"/>
      <c r="TU42" s="74"/>
      <c r="TV42" s="74"/>
      <c r="TW42" s="74"/>
      <c r="TX42" s="74"/>
      <c r="TY42" s="74"/>
      <c r="TZ42" s="74"/>
      <c r="UA42" s="74"/>
      <c r="UB42" s="74"/>
      <c r="UC42" s="74"/>
      <c r="UD42" s="74"/>
      <c r="UE42" s="74"/>
      <c r="UF42" s="74"/>
      <c r="UG42" s="74"/>
      <c r="UH42" s="74"/>
      <c r="UI42" s="74"/>
      <c r="UJ42" s="74"/>
      <c r="UK42" s="74"/>
      <c r="UL42" s="74"/>
      <c r="UM42" s="74"/>
      <c r="UN42" s="74"/>
      <c r="UO42" s="74"/>
      <c r="UP42" s="74"/>
      <c r="UQ42" s="74"/>
      <c r="UR42" s="74"/>
      <c r="US42" s="74"/>
      <c r="UT42" s="74"/>
      <c r="UU42" s="74"/>
      <c r="UV42" s="74"/>
      <c r="UW42" s="74"/>
      <c r="UX42" s="74"/>
      <c r="UY42" s="74"/>
      <c r="UZ42" s="74"/>
      <c r="VA42" s="74"/>
      <c r="VB42" s="74"/>
      <c r="VC42" s="74"/>
      <c r="VD42" s="74"/>
      <c r="VE42" s="74"/>
      <c r="VF42" s="74"/>
      <c r="VG42" s="74"/>
      <c r="VH42" s="74"/>
      <c r="VI42" s="74"/>
      <c r="VJ42" s="74"/>
      <c r="VK42" s="74"/>
      <c r="VL42" s="74"/>
      <c r="VM42" s="74"/>
      <c r="VN42" s="74"/>
      <c r="VO42" s="74"/>
      <c r="VP42" s="74"/>
      <c r="VQ42" s="74"/>
      <c r="VR42" s="74"/>
      <c r="VS42" s="74"/>
      <c r="VT42" s="74"/>
      <c r="VU42" s="74"/>
      <c r="VV42" s="74"/>
      <c r="VW42" s="74"/>
      <c r="VX42" s="74"/>
      <c r="VY42" s="74"/>
      <c r="VZ42" s="74"/>
      <c r="WA42" s="74"/>
      <c r="WB42" s="74"/>
      <c r="WC42" s="74"/>
      <c r="WD42" s="74"/>
      <c r="WE42" s="74"/>
      <c r="WF42" s="74"/>
      <c r="WG42" s="74"/>
      <c r="WH42" s="74"/>
      <c r="WI42" s="74"/>
      <c r="WJ42" s="74"/>
      <c r="WK42" s="74"/>
      <c r="WL42" s="74"/>
      <c r="WM42" s="74"/>
      <c r="WN42" s="74"/>
      <c r="WO42" s="74"/>
      <c r="WP42" s="74"/>
      <c r="WQ42" s="74"/>
      <c r="WR42" s="74"/>
      <c r="WS42" s="74"/>
      <c r="WT42" s="74"/>
      <c r="WU42" s="74"/>
      <c r="WV42" s="74"/>
      <c r="WW42" s="74"/>
      <c r="WX42" s="74"/>
      <c r="WY42" s="74"/>
      <c r="WZ42" s="74"/>
      <c r="XA42" s="74"/>
      <c r="XB42" s="74"/>
      <c r="XC42" s="74"/>
      <c r="XD42" s="74"/>
      <c r="XE42" s="74"/>
      <c r="XF42" s="74"/>
      <c r="XG42" s="74"/>
      <c r="XH42" s="74"/>
      <c r="XI42" s="74"/>
      <c r="XJ42" s="74"/>
      <c r="XK42" s="74"/>
      <c r="XL42" s="74"/>
      <c r="XM42" s="74"/>
      <c r="XN42" s="74"/>
      <c r="XO42" s="74"/>
      <c r="XP42" s="74"/>
      <c r="XQ42" s="74"/>
      <c r="XR42" s="74"/>
      <c r="XS42" s="74"/>
      <c r="XT42" s="74"/>
      <c r="XU42" s="74"/>
      <c r="XV42" s="74"/>
      <c r="XW42" s="74"/>
      <c r="XX42" s="74"/>
      <c r="XY42" s="74"/>
      <c r="XZ42" s="74"/>
      <c r="YA42" s="74"/>
      <c r="YB42" s="74"/>
      <c r="YC42" s="74"/>
      <c r="YD42" s="74"/>
      <c r="YE42" s="74"/>
      <c r="YF42" s="74"/>
      <c r="YG42" s="74"/>
      <c r="YH42" s="74"/>
      <c r="YI42" s="74"/>
      <c r="YJ42" s="74"/>
      <c r="YK42" s="74"/>
      <c r="YL42" s="74"/>
      <c r="YM42" s="74"/>
      <c r="YN42" s="74"/>
      <c r="YO42" s="74"/>
      <c r="YP42" s="74"/>
      <c r="YQ42" s="74"/>
      <c r="YR42" s="74"/>
      <c r="YS42" s="74"/>
      <c r="YT42" s="74"/>
      <c r="YU42" s="74"/>
      <c r="YV42" s="74"/>
      <c r="YW42" s="74"/>
      <c r="YX42" s="74"/>
      <c r="YY42" s="74"/>
      <c r="YZ42" s="74"/>
      <c r="ZA42" s="74"/>
      <c r="ZB42" s="74"/>
      <c r="ZC42" s="74"/>
      <c r="ZD42" s="74"/>
      <c r="ZE42" s="74"/>
      <c r="ZF42" s="74"/>
      <c r="ZG42" s="74"/>
      <c r="ZH42" s="74"/>
      <c r="ZI42" s="74"/>
      <c r="ZJ42" s="74"/>
      <c r="ZK42" s="74"/>
      <c r="ZL42" s="74"/>
      <c r="ZM42" s="74"/>
      <c r="ZN42" s="74"/>
      <c r="ZO42" s="74"/>
      <c r="ZP42" s="74"/>
      <c r="ZQ42" s="74"/>
      <c r="ZR42" s="74"/>
      <c r="ZS42" s="74"/>
      <c r="ZT42" s="74"/>
      <c r="ZU42" s="74"/>
      <c r="ZV42" s="74"/>
      <c r="ZW42" s="74"/>
      <c r="ZX42" s="74"/>
      <c r="ZY42" s="74"/>
      <c r="ZZ42" s="74"/>
      <c r="AAA42" s="74"/>
      <c r="AAB42" s="74"/>
      <c r="AAC42" s="74"/>
      <c r="AAD42" s="74"/>
      <c r="AAE42" s="74"/>
      <c r="AAF42" s="74"/>
      <c r="AAG42" s="74"/>
      <c r="AAH42" s="74"/>
      <c r="AAI42" s="74"/>
      <c r="AAJ42" s="74"/>
      <c r="AAK42" s="74"/>
      <c r="AAL42" s="74"/>
      <c r="AAM42" s="74"/>
      <c r="AAN42" s="74"/>
      <c r="AAO42" s="74"/>
      <c r="AAP42" s="74"/>
      <c r="AAQ42" s="74"/>
      <c r="AAR42" s="74"/>
      <c r="AAS42" s="74"/>
      <c r="AAT42" s="74"/>
      <c r="AAU42" s="74"/>
      <c r="AAV42" s="74"/>
      <c r="AAW42" s="74"/>
      <c r="AAX42" s="74"/>
      <c r="AAY42" s="74"/>
      <c r="AAZ42" s="74"/>
      <c r="ABA42" s="74"/>
      <c r="ABB42" s="74"/>
      <c r="ABC42" s="74"/>
      <c r="ABD42" s="74"/>
      <c r="ABE42" s="74"/>
      <c r="ABF42" s="74"/>
      <c r="ABG42" s="74"/>
      <c r="ABH42" s="74"/>
      <c r="ABI42" s="74"/>
      <c r="ABJ42" s="74"/>
      <c r="ABK42" s="74"/>
      <c r="ABL42" s="74"/>
      <c r="ABM42" s="74"/>
      <c r="ABN42" s="74"/>
      <c r="ABO42" s="74"/>
      <c r="ABP42" s="74"/>
      <c r="ABQ42" s="74"/>
      <c r="ABR42" s="74"/>
      <c r="ABS42" s="74"/>
      <c r="ABT42" s="74"/>
      <c r="ABU42" s="74"/>
      <c r="ABV42" s="74"/>
      <c r="ABW42" s="74"/>
      <c r="ABX42" s="74"/>
      <c r="ABY42" s="74"/>
      <c r="ABZ42" s="74"/>
      <c r="ACA42" s="74"/>
      <c r="ACB42" s="74"/>
      <c r="ACC42" s="74"/>
      <c r="ACD42" s="74"/>
      <c r="ACE42" s="74"/>
      <c r="ACF42" s="74"/>
      <c r="ACG42" s="74"/>
      <c r="ACH42" s="74"/>
      <c r="ACI42" s="74"/>
      <c r="ACJ42" s="74"/>
      <c r="ACK42" s="74"/>
      <c r="ACL42" s="74"/>
      <c r="ACM42" s="74"/>
      <c r="ACN42" s="74"/>
      <c r="ACO42" s="74"/>
      <c r="ACP42" s="74"/>
      <c r="ACQ42" s="74"/>
      <c r="ACR42" s="74"/>
      <c r="ACS42" s="74"/>
      <c r="ACT42" s="74"/>
      <c r="ACU42" s="74"/>
      <c r="ACV42" s="74"/>
      <c r="ACW42" s="74"/>
      <c r="ACX42" s="74"/>
      <c r="ACY42" s="74"/>
      <c r="ACZ42" s="74"/>
      <c r="ADA42" s="74"/>
      <c r="ADB42" s="74"/>
      <c r="ADC42" s="74"/>
      <c r="ADD42" s="74"/>
      <c r="ADE42" s="74"/>
      <c r="ADF42" s="74"/>
      <c r="ADG42" s="74"/>
      <c r="ADH42" s="74"/>
      <c r="ADI42" s="74"/>
      <c r="ADJ42" s="74"/>
      <c r="ADK42" s="74"/>
      <c r="ADL42" s="74"/>
      <c r="ADM42" s="74"/>
      <c r="ADN42" s="74"/>
      <c r="ADO42" s="74"/>
      <c r="ADP42" s="74"/>
      <c r="ADQ42" s="74"/>
      <c r="ADR42" s="74"/>
      <c r="ADS42" s="74"/>
      <c r="ADT42" s="74"/>
      <c r="ADU42" s="74"/>
      <c r="ADV42" s="74"/>
      <c r="ADW42" s="74"/>
      <c r="ADX42" s="74"/>
      <c r="ADY42" s="74"/>
      <c r="ADZ42" s="74"/>
      <c r="AEA42" s="74"/>
      <c r="AEB42" s="74"/>
      <c r="AEC42" s="74"/>
      <c r="AED42" s="74"/>
      <c r="AEE42" s="74"/>
      <c r="AEF42" s="74"/>
      <c r="AEG42" s="74"/>
      <c r="AEH42" s="74"/>
      <c r="AEI42" s="74"/>
      <c r="AEJ42" s="74"/>
      <c r="AEK42" s="74"/>
      <c r="AEL42" s="74"/>
      <c r="AEM42" s="74"/>
      <c r="AEN42" s="74"/>
      <c r="AEO42" s="74"/>
      <c r="AEP42" s="74"/>
      <c r="AEQ42" s="74"/>
      <c r="AER42" s="74"/>
      <c r="AES42" s="74"/>
      <c r="AET42" s="74"/>
      <c r="AEU42" s="74"/>
      <c r="AEV42" s="74"/>
      <c r="AEW42" s="74"/>
      <c r="AEX42" s="74"/>
      <c r="AEY42" s="74"/>
      <c r="AEZ42" s="74"/>
      <c r="AFA42" s="74"/>
      <c r="AFB42" s="74"/>
      <c r="AFC42" s="74"/>
      <c r="AFD42" s="74"/>
      <c r="AFE42" s="74"/>
      <c r="AFF42" s="74"/>
      <c r="AFG42" s="74"/>
      <c r="AFH42" s="74"/>
      <c r="AFI42" s="74"/>
      <c r="AFJ42" s="74"/>
      <c r="AFK42" s="74"/>
      <c r="AFL42" s="74"/>
      <c r="AFM42" s="74"/>
      <c r="AFN42" s="74"/>
      <c r="AFO42" s="74"/>
      <c r="AFP42" s="74"/>
      <c r="AFQ42" s="74"/>
      <c r="AFR42" s="74"/>
      <c r="AFS42" s="74"/>
      <c r="AFT42" s="74"/>
      <c r="AFU42" s="74"/>
      <c r="AFV42" s="74"/>
      <c r="AFW42" s="74"/>
      <c r="AFX42" s="74"/>
      <c r="AFY42" s="74"/>
      <c r="AFZ42" s="74"/>
      <c r="AGA42" s="74"/>
      <c r="AGB42" s="74"/>
      <c r="AGC42" s="74"/>
      <c r="AGD42" s="74"/>
      <c r="AGE42" s="74"/>
      <c r="AGF42" s="74"/>
      <c r="AGG42" s="74"/>
      <c r="AGH42" s="74"/>
      <c r="AGI42" s="74"/>
      <c r="AGJ42" s="74"/>
      <c r="AGK42" s="74"/>
      <c r="AGL42" s="74"/>
      <c r="AGM42" s="74"/>
      <c r="AGN42" s="74"/>
      <c r="AGO42" s="74"/>
      <c r="AGP42" s="74"/>
      <c r="AGQ42" s="74"/>
      <c r="AGR42" s="74"/>
      <c r="AGS42" s="74"/>
      <c r="AGT42" s="74"/>
      <c r="AGU42" s="74"/>
      <c r="AGV42" s="74"/>
      <c r="AGW42" s="74"/>
      <c r="AGX42" s="74"/>
      <c r="AGY42" s="74"/>
      <c r="AGZ42" s="74"/>
      <c r="AHA42" s="74"/>
      <c r="AHB42" s="74"/>
      <c r="AHC42" s="74"/>
      <c r="AHD42" s="74"/>
      <c r="AHE42" s="74"/>
      <c r="AHF42" s="74"/>
      <c r="AHG42" s="74"/>
      <c r="AHH42" s="74"/>
      <c r="AHI42" s="74"/>
      <c r="AHJ42" s="74"/>
      <c r="AHK42" s="74"/>
      <c r="AHL42" s="74"/>
      <c r="AHM42" s="74"/>
      <c r="AHN42" s="74"/>
      <c r="AHO42" s="74"/>
      <c r="AHP42" s="74"/>
      <c r="AHQ42" s="74"/>
      <c r="AHR42" s="74"/>
      <c r="AHS42" s="74"/>
      <c r="AHT42" s="74"/>
      <c r="AHU42" s="74"/>
      <c r="AHV42" s="74"/>
      <c r="AHW42" s="74"/>
      <c r="AHX42" s="74"/>
      <c r="AHY42" s="74"/>
      <c r="AHZ42" s="74"/>
      <c r="AIA42" s="74"/>
      <c r="AIB42" s="74"/>
      <c r="AIC42" s="74"/>
      <c r="AID42" s="74"/>
      <c r="AIE42" s="74"/>
      <c r="AIF42" s="74"/>
      <c r="AIG42" s="74"/>
      <c r="AIH42" s="74"/>
      <c r="AII42" s="74"/>
      <c r="AIJ42" s="74"/>
      <c r="AIK42" s="74"/>
      <c r="AIL42" s="74"/>
      <c r="AIM42" s="74"/>
      <c r="AIN42" s="74"/>
      <c r="AIO42" s="74"/>
      <c r="AIP42" s="74"/>
      <c r="AIQ42" s="74"/>
      <c r="AIR42" s="74"/>
      <c r="AIS42" s="74"/>
      <c r="AIT42" s="74"/>
      <c r="AIU42" s="74"/>
      <c r="AIV42" s="74"/>
      <c r="AIW42" s="74"/>
      <c r="AIX42" s="74"/>
      <c r="AIY42" s="74"/>
      <c r="AIZ42" s="74"/>
      <c r="AJA42" s="74"/>
      <c r="AJB42" s="74"/>
      <c r="AJC42" s="74"/>
      <c r="AJD42" s="74"/>
      <c r="AJE42" s="74"/>
      <c r="AJF42" s="74"/>
      <c r="AJG42" s="74"/>
      <c r="AJH42" s="74"/>
      <c r="AJI42" s="74"/>
      <c r="AJJ42" s="74"/>
      <c r="AJK42" s="74"/>
      <c r="AJL42" s="74"/>
      <c r="AJM42" s="74"/>
      <c r="AJN42" s="74"/>
      <c r="AJO42" s="74"/>
      <c r="AJP42" s="74"/>
      <c r="AJQ42" s="74"/>
      <c r="AJR42" s="74"/>
      <c r="AJS42" s="74"/>
      <c r="AJT42" s="74"/>
      <c r="AJU42" s="74"/>
      <c r="AJV42" s="74"/>
      <c r="AJW42" s="74"/>
      <c r="AJX42" s="74"/>
      <c r="AJY42" s="74"/>
      <c r="AJZ42" s="74"/>
      <c r="AKA42" s="74"/>
      <c r="AKB42" s="74"/>
      <c r="AKC42" s="74"/>
      <c r="AKD42" s="74"/>
      <c r="AKE42" s="74"/>
      <c r="AKF42" s="74"/>
      <c r="AKG42" s="74"/>
      <c r="AKH42" s="74"/>
      <c r="AKI42" s="74"/>
      <c r="AKJ42" s="74"/>
      <c r="AKK42" s="74"/>
      <c r="AKL42" s="74"/>
      <c r="AKM42" s="74"/>
      <c r="AKN42" s="74"/>
      <c r="AKO42" s="74"/>
      <c r="AKP42" s="74"/>
      <c r="AKQ42" s="74"/>
      <c r="AKR42" s="74"/>
      <c r="AKS42" s="74"/>
      <c r="AKT42" s="74"/>
      <c r="AKU42" s="74"/>
      <c r="AKV42" s="74"/>
      <c r="AKW42" s="74"/>
      <c r="AKX42" s="74"/>
      <c r="AKY42" s="74"/>
      <c r="AKZ42" s="74"/>
      <c r="ALA42" s="74"/>
      <c r="ALB42" s="74"/>
      <c r="ALC42" s="74"/>
      <c r="ALD42" s="74"/>
      <c r="ALE42" s="74"/>
      <c r="ALF42" s="74"/>
      <c r="ALG42" s="74"/>
      <c r="ALH42" s="74"/>
      <c r="ALI42" s="74"/>
      <c r="ALJ42" s="74"/>
      <c r="ALK42" s="74"/>
      <c r="ALL42" s="74"/>
      <c r="ALM42" s="74"/>
      <c r="ALN42" s="74"/>
      <c r="ALO42" s="74"/>
      <c r="ALP42" s="74"/>
      <c r="ALQ42" s="74"/>
      <c r="ALR42" s="74"/>
      <c r="ALS42" s="74"/>
      <c r="ALT42" s="74"/>
      <c r="ALU42" s="74"/>
      <c r="ALV42" s="74"/>
      <c r="ALW42" s="74"/>
      <c r="ALX42" s="74"/>
      <c r="ALY42" s="74"/>
      <c r="ALZ42" s="74"/>
      <c r="AMA42" s="74"/>
      <c r="AMB42" s="74"/>
      <c r="AMC42" s="74"/>
      <c r="AMD42" s="74"/>
      <c r="AME42" s="74"/>
      <c r="AMF42" s="74"/>
      <c r="AMG42" s="74"/>
      <c r="AMH42" s="74"/>
      <c r="AMI42" s="74"/>
      <c r="AMJ42" s="74"/>
    </row>
    <row r="43" customFormat="false" ht="27" hidden="false" customHeight="true" outlineLevel="0" collapsed="false">
      <c r="A43" s="81" t="n">
        <v>202</v>
      </c>
      <c r="B43" s="82" t="s">
        <v>75</v>
      </c>
      <c r="C43" s="83" t="n">
        <f aca="false">C44+C45+C46+C47</f>
        <v>823542966.85</v>
      </c>
      <c r="D43" s="83" t="n">
        <f aca="false">D44+D45+D46+D47</f>
        <v>809966105.03</v>
      </c>
      <c r="E43" s="84" t="n">
        <f aca="false">E44+E45+E46</f>
        <v>-13566761.82</v>
      </c>
    </row>
    <row r="44" customFormat="false" ht="15" hidden="false" customHeight="false" outlineLevel="0" collapsed="false">
      <c r="A44" s="85"/>
      <c r="B44" s="86" t="s">
        <v>76</v>
      </c>
      <c r="C44" s="87" t="n">
        <v>308403068</v>
      </c>
      <c r="D44" s="87" t="n">
        <v>308403068</v>
      </c>
      <c r="E44" s="87" t="n">
        <f aca="false">D44-C44</f>
        <v>0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  <c r="IM44" s="68"/>
      <c r="IN44" s="68"/>
      <c r="IO44" s="68"/>
      <c r="IP44" s="68"/>
      <c r="IQ44" s="68"/>
      <c r="IR44" s="68"/>
      <c r="IS44" s="68"/>
      <c r="IT44" s="68"/>
      <c r="IU44" s="68"/>
      <c r="IV44" s="68"/>
      <c r="IW44" s="68"/>
      <c r="IX44" s="68"/>
      <c r="IY44" s="68"/>
      <c r="IZ44" s="68"/>
      <c r="JA44" s="68"/>
      <c r="JB44" s="68"/>
      <c r="JC44" s="68"/>
      <c r="JD44" s="68"/>
      <c r="JE44" s="68"/>
      <c r="JF44" s="68"/>
      <c r="JG44" s="68"/>
      <c r="JH44" s="68"/>
      <c r="JI44" s="68"/>
      <c r="JJ44" s="68"/>
      <c r="JK44" s="68"/>
      <c r="JL44" s="68"/>
      <c r="JM44" s="68"/>
      <c r="JN44" s="68"/>
      <c r="JO44" s="68"/>
      <c r="JP44" s="68"/>
      <c r="JQ44" s="68"/>
      <c r="JR44" s="68"/>
      <c r="JS44" s="68"/>
      <c r="JT44" s="68"/>
      <c r="JU44" s="68"/>
      <c r="JV44" s="68"/>
      <c r="JW44" s="68"/>
      <c r="JX44" s="68"/>
      <c r="JY44" s="68"/>
      <c r="JZ44" s="68"/>
      <c r="KA44" s="68"/>
      <c r="KB44" s="68"/>
      <c r="KC44" s="68"/>
      <c r="KD44" s="68"/>
      <c r="KE44" s="68"/>
      <c r="KF44" s="68"/>
      <c r="KG44" s="68"/>
      <c r="KH44" s="68"/>
      <c r="KI44" s="68"/>
      <c r="KJ44" s="68"/>
      <c r="KK44" s="68"/>
      <c r="KL44" s="68"/>
      <c r="KM44" s="68"/>
      <c r="KN44" s="68"/>
      <c r="KO44" s="68"/>
      <c r="KP44" s="68"/>
      <c r="KQ44" s="68"/>
      <c r="KR44" s="68"/>
      <c r="KS44" s="68"/>
      <c r="KT44" s="68"/>
      <c r="KU44" s="68"/>
      <c r="KV44" s="68"/>
      <c r="KW44" s="68"/>
      <c r="KX44" s="68"/>
      <c r="KY44" s="68"/>
      <c r="KZ44" s="68"/>
      <c r="LA44" s="68"/>
      <c r="LB44" s="68"/>
      <c r="LC44" s="68"/>
      <c r="LD44" s="68"/>
      <c r="LE44" s="68"/>
      <c r="LF44" s="68"/>
      <c r="LG44" s="68"/>
      <c r="LH44" s="68"/>
      <c r="LI44" s="68"/>
      <c r="LJ44" s="68"/>
      <c r="LK44" s="68"/>
      <c r="LL44" s="68"/>
      <c r="LM44" s="68"/>
      <c r="LN44" s="68"/>
      <c r="LO44" s="68"/>
      <c r="LP44" s="68"/>
      <c r="LQ44" s="68"/>
      <c r="LR44" s="68"/>
      <c r="LS44" s="68"/>
      <c r="LT44" s="68"/>
      <c r="LU44" s="68"/>
      <c r="LV44" s="68"/>
      <c r="LW44" s="68"/>
      <c r="LX44" s="68"/>
      <c r="LY44" s="68"/>
      <c r="LZ44" s="68"/>
      <c r="MA44" s="68"/>
      <c r="MB44" s="68"/>
      <c r="MC44" s="68"/>
      <c r="MD44" s="68"/>
      <c r="ME44" s="68"/>
      <c r="MF44" s="68"/>
      <c r="MG44" s="68"/>
      <c r="MH44" s="68"/>
      <c r="MI44" s="68"/>
      <c r="MJ44" s="68"/>
      <c r="MK44" s="68"/>
      <c r="ML44" s="68"/>
      <c r="MM44" s="68"/>
      <c r="MN44" s="68"/>
      <c r="MO44" s="68"/>
      <c r="MP44" s="68"/>
      <c r="MQ44" s="68"/>
      <c r="MR44" s="68"/>
      <c r="MS44" s="68"/>
      <c r="MT44" s="68"/>
      <c r="MU44" s="68"/>
      <c r="MV44" s="68"/>
      <c r="MW44" s="68"/>
      <c r="MX44" s="68"/>
      <c r="MY44" s="68"/>
      <c r="MZ44" s="68"/>
      <c r="NA44" s="68"/>
      <c r="NB44" s="68"/>
      <c r="NC44" s="68"/>
      <c r="ND44" s="68"/>
      <c r="NE44" s="68"/>
      <c r="NF44" s="68"/>
      <c r="NG44" s="68"/>
      <c r="NH44" s="68"/>
      <c r="NI44" s="68"/>
      <c r="NJ44" s="68"/>
      <c r="NK44" s="68"/>
      <c r="NL44" s="68"/>
      <c r="NM44" s="68"/>
      <c r="NN44" s="68"/>
      <c r="NO44" s="68"/>
      <c r="NP44" s="68"/>
      <c r="NQ44" s="68"/>
      <c r="NR44" s="68"/>
      <c r="NS44" s="68"/>
      <c r="NT44" s="68"/>
      <c r="NU44" s="68"/>
      <c r="NV44" s="68"/>
      <c r="NW44" s="68"/>
      <c r="NX44" s="68"/>
      <c r="NY44" s="68"/>
      <c r="NZ44" s="68"/>
      <c r="OA44" s="68"/>
      <c r="OB44" s="68"/>
      <c r="OC44" s="68"/>
      <c r="OD44" s="68"/>
      <c r="OE44" s="68"/>
      <c r="OF44" s="68"/>
      <c r="OG44" s="68"/>
      <c r="OH44" s="68"/>
      <c r="OI44" s="68"/>
      <c r="OJ44" s="68"/>
      <c r="OK44" s="68"/>
      <c r="OL44" s="68"/>
      <c r="OM44" s="68"/>
      <c r="ON44" s="68"/>
      <c r="OO44" s="68"/>
      <c r="OP44" s="68"/>
      <c r="OQ44" s="68"/>
      <c r="OR44" s="68"/>
      <c r="OS44" s="68"/>
      <c r="OT44" s="68"/>
      <c r="OU44" s="68"/>
      <c r="OV44" s="68"/>
      <c r="OW44" s="68"/>
      <c r="OX44" s="68"/>
      <c r="OY44" s="68"/>
      <c r="OZ44" s="68"/>
      <c r="PA44" s="68"/>
      <c r="PB44" s="68"/>
      <c r="PC44" s="68"/>
      <c r="PD44" s="68"/>
      <c r="PE44" s="68"/>
      <c r="PF44" s="68"/>
      <c r="PG44" s="68"/>
      <c r="PH44" s="68"/>
      <c r="PI44" s="68"/>
      <c r="PJ44" s="68"/>
      <c r="PK44" s="68"/>
      <c r="PL44" s="68"/>
      <c r="PM44" s="68"/>
      <c r="PN44" s="68"/>
      <c r="PO44" s="68"/>
      <c r="PP44" s="68"/>
      <c r="PQ44" s="68"/>
      <c r="PR44" s="68"/>
      <c r="PS44" s="68"/>
      <c r="PT44" s="68"/>
      <c r="PU44" s="68"/>
      <c r="PV44" s="68"/>
      <c r="PW44" s="68"/>
      <c r="PX44" s="68"/>
      <c r="PY44" s="68"/>
      <c r="PZ44" s="68"/>
      <c r="QA44" s="68"/>
      <c r="QB44" s="68"/>
      <c r="QC44" s="68"/>
      <c r="QD44" s="68"/>
      <c r="QE44" s="68"/>
      <c r="QF44" s="68"/>
      <c r="QG44" s="68"/>
      <c r="QH44" s="68"/>
      <c r="QI44" s="68"/>
      <c r="QJ44" s="68"/>
      <c r="QK44" s="68"/>
      <c r="QL44" s="68"/>
      <c r="QM44" s="68"/>
      <c r="QN44" s="68"/>
      <c r="QO44" s="68"/>
      <c r="QP44" s="68"/>
      <c r="QQ44" s="68"/>
      <c r="QR44" s="68"/>
      <c r="QS44" s="68"/>
      <c r="QT44" s="68"/>
      <c r="QU44" s="68"/>
      <c r="QV44" s="68"/>
      <c r="QW44" s="68"/>
      <c r="QX44" s="68"/>
      <c r="QY44" s="68"/>
      <c r="QZ44" s="68"/>
      <c r="RA44" s="68"/>
      <c r="RB44" s="68"/>
      <c r="RC44" s="68"/>
      <c r="RD44" s="68"/>
      <c r="RE44" s="68"/>
      <c r="RF44" s="68"/>
      <c r="RG44" s="68"/>
      <c r="RH44" s="68"/>
      <c r="RI44" s="68"/>
      <c r="RJ44" s="68"/>
      <c r="RK44" s="68"/>
      <c r="RL44" s="68"/>
      <c r="RM44" s="68"/>
      <c r="RN44" s="68"/>
      <c r="RO44" s="68"/>
      <c r="RP44" s="68"/>
      <c r="RQ44" s="68"/>
      <c r="RR44" s="68"/>
      <c r="RS44" s="68"/>
      <c r="RT44" s="68"/>
      <c r="RU44" s="68"/>
      <c r="RV44" s="68"/>
      <c r="RW44" s="68"/>
      <c r="RX44" s="68"/>
      <c r="RY44" s="68"/>
      <c r="RZ44" s="68"/>
      <c r="SA44" s="68"/>
      <c r="SB44" s="68"/>
      <c r="SC44" s="68"/>
      <c r="SD44" s="68"/>
      <c r="SE44" s="68"/>
      <c r="SF44" s="68"/>
      <c r="SG44" s="68"/>
      <c r="SH44" s="68"/>
      <c r="SI44" s="68"/>
      <c r="SJ44" s="68"/>
      <c r="SK44" s="68"/>
      <c r="SL44" s="68"/>
      <c r="SM44" s="68"/>
      <c r="SN44" s="68"/>
      <c r="SO44" s="68"/>
      <c r="SP44" s="68"/>
      <c r="SQ44" s="68"/>
      <c r="SR44" s="68"/>
      <c r="SS44" s="68"/>
      <c r="ST44" s="68"/>
      <c r="SU44" s="68"/>
      <c r="SV44" s="68"/>
      <c r="SW44" s="68"/>
      <c r="SX44" s="68"/>
      <c r="SY44" s="68"/>
      <c r="SZ44" s="68"/>
      <c r="TA44" s="68"/>
      <c r="TB44" s="68"/>
      <c r="TC44" s="68"/>
      <c r="TD44" s="68"/>
      <c r="TE44" s="68"/>
      <c r="TF44" s="68"/>
      <c r="TG44" s="68"/>
      <c r="TH44" s="68"/>
      <c r="TI44" s="68"/>
      <c r="TJ44" s="68"/>
      <c r="TK44" s="68"/>
      <c r="TL44" s="68"/>
      <c r="TM44" s="68"/>
      <c r="TN44" s="68"/>
      <c r="TO44" s="68"/>
      <c r="TP44" s="68"/>
      <c r="TQ44" s="68"/>
      <c r="TR44" s="68"/>
      <c r="TS44" s="68"/>
      <c r="TT44" s="68"/>
      <c r="TU44" s="68"/>
      <c r="TV44" s="68"/>
      <c r="TW44" s="68"/>
      <c r="TX44" s="68"/>
      <c r="TY44" s="68"/>
      <c r="TZ44" s="68"/>
      <c r="UA44" s="68"/>
      <c r="UB44" s="68"/>
      <c r="UC44" s="68"/>
      <c r="UD44" s="68"/>
      <c r="UE44" s="68"/>
      <c r="UF44" s="68"/>
      <c r="UG44" s="68"/>
      <c r="UH44" s="68"/>
      <c r="UI44" s="68"/>
      <c r="UJ44" s="68"/>
      <c r="UK44" s="68"/>
      <c r="UL44" s="68"/>
      <c r="UM44" s="68"/>
      <c r="UN44" s="68"/>
      <c r="UO44" s="68"/>
      <c r="UP44" s="68"/>
      <c r="UQ44" s="68"/>
      <c r="UR44" s="68"/>
      <c r="US44" s="68"/>
      <c r="UT44" s="68"/>
      <c r="UU44" s="68"/>
      <c r="UV44" s="68"/>
      <c r="UW44" s="68"/>
      <c r="UX44" s="68"/>
      <c r="UY44" s="68"/>
      <c r="UZ44" s="68"/>
      <c r="VA44" s="68"/>
      <c r="VB44" s="68"/>
      <c r="VC44" s="68"/>
      <c r="VD44" s="68"/>
      <c r="VE44" s="68"/>
      <c r="VF44" s="68"/>
      <c r="VG44" s="68"/>
      <c r="VH44" s="68"/>
      <c r="VI44" s="68"/>
      <c r="VJ44" s="68"/>
      <c r="VK44" s="68"/>
      <c r="VL44" s="68"/>
      <c r="VM44" s="68"/>
      <c r="VN44" s="68"/>
      <c r="VO44" s="68"/>
      <c r="VP44" s="68"/>
      <c r="VQ44" s="68"/>
      <c r="VR44" s="68"/>
      <c r="VS44" s="68"/>
      <c r="VT44" s="68"/>
      <c r="VU44" s="68"/>
      <c r="VV44" s="68"/>
      <c r="VW44" s="68"/>
      <c r="VX44" s="68"/>
      <c r="VY44" s="68"/>
      <c r="VZ44" s="68"/>
      <c r="WA44" s="68"/>
      <c r="WB44" s="68"/>
      <c r="WC44" s="68"/>
      <c r="WD44" s="68"/>
      <c r="WE44" s="68"/>
      <c r="WF44" s="68"/>
      <c r="WG44" s="68"/>
      <c r="WH44" s="68"/>
      <c r="WI44" s="68"/>
      <c r="WJ44" s="68"/>
      <c r="WK44" s="68"/>
      <c r="WL44" s="68"/>
      <c r="WM44" s="68"/>
      <c r="WN44" s="68"/>
      <c r="WO44" s="68"/>
      <c r="WP44" s="68"/>
      <c r="WQ44" s="68"/>
      <c r="WR44" s="68"/>
      <c r="WS44" s="68"/>
      <c r="WT44" s="68"/>
      <c r="WU44" s="68"/>
      <c r="WV44" s="68"/>
      <c r="WW44" s="68"/>
      <c r="WX44" s="68"/>
      <c r="WY44" s="68"/>
      <c r="WZ44" s="68"/>
      <c r="XA44" s="68"/>
      <c r="XB44" s="68"/>
      <c r="XC44" s="68"/>
      <c r="XD44" s="68"/>
      <c r="XE44" s="68"/>
      <c r="XF44" s="68"/>
      <c r="XG44" s="68"/>
      <c r="XH44" s="68"/>
      <c r="XI44" s="68"/>
      <c r="XJ44" s="68"/>
      <c r="XK44" s="68"/>
      <c r="XL44" s="68"/>
      <c r="XM44" s="68"/>
      <c r="XN44" s="68"/>
      <c r="XO44" s="68"/>
      <c r="XP44" s="68"/>
      <c r="XQ44" s="68"/>
      <c r="XR44" s="68"/>
      <c r="XS44" s="68"/>
      <c r="XT44" s="68"/>
      <c r="XU44" s="68"/>
      <c r="XV44" s="68"/>
      <c r="XW44" s="68"/>
      <c r="XX44" s="68"/>
      <c r="XY44" s="68"/>
      <c r="XZ44" s="68"/>
      <c r="YA44" s="68"/>
      <c r="YB44" s="68"/>
      <c r="YC44" s="68"/>
      <c r="YD44" s="68"/>
      <c r="YE44" s="68"/>
      <c r="YF44" s="68"/>
      <c r="YG44" s="68"/>
      <c r="YH44" s="68"/>
      <c r="YI44" s="68"/>
      <c r="YJ44" s="68"/>
      <c r="YK44" s="68"/>
      <c r="YL44" s="68"/>
      <c r="YM44" s="68"/>
      <c r="YN44" s="68"/>
      <c r="YO44" s="68"/>
      <c r="YP44" s="68"/>
      <c r="YQ44" s="68"/>
      <c r="YR44" s="68"/>
      <c r="YS44" s="68"/>
      <c r="YT44" s="68"/>
      <c r="YU44" s="68"/>
      <c r="YV44" s="68"/>
      <c r="YW44" s="68"/>
      <c r="YX44" s="68"/>
      <c r="YY44" s="68"/>
      <c r="YZ44" s="68"/>
      <c r="ZA44" s="68"/>
      <c r="ZB44" s="68"/>
      <c r="ZC44" s="68"/>
      <c r="ZD44" s="68"/>
      <c r="ZE44" s="68"/>
      <c r="ZF44" s="68"/>
      <c r="ZG44" s="68"/>
      <c r="ZH44" s="68"/>
      <c r="ZI44" s="68"/>
      <c r="ZJ44" s="68"/>
      <c r="ZK44" s="68"/>
      <c r="ZL44" s="68"/>
      <c r="ZM44" s="68"/>
      <c r="ZN44" s="68"/>
      <c r="ZO44" s="68"/>
      <c r="ZP44" s="68"/>
      <c r="ZQ44" s="68"/>
      <c r="ZR44" s="68"/>
      <c r="ZS44" s="68"/>
      <c r="ZT44" s="68"/>
      <c r="ZU44" s="68"/>
      <c r="ZV44" s="68"/>
      <c r="ZW44" s="68"/>
      <c r="ZX44" s="68"/>
      <c r="ZY44" s="68"/>
      <c r="ZZ44" s="68"/>
      <c r="AAA44" s="68"/>
      <c r="AAB44" s="68"/>
      <c r="AAC44" s="68"/>
      <c r="AAD44" s="68"/>
      <c r="AAE44" s="68"/>
      <c r="AAF44" s="68"/>
      <c r="AAG44" s="68"/>
      <c r="AAH44" s="68"/>
      <c r="AAI44" s="68"/>
      <c r="AAJ44" s="68"/>
      <c r="AAK44" s="68"/>
      <c r="AAL44" s="68"/>
      <c r="AAM44" s="68"/>
      <c r="AAN44" s="68"/>
      <c r="AAO44" s="68"/>
      <c r="AAP44" s="68"/>
      <c r="AAQ44" s="68"/>
      <c r="AAR44" s="68"/>
      <c r="AAS44" s="68"/>
      <c r="AAT44" s="68"/>
      <c r="AAU44" s="68"/>
      <c r="AAV44" s="68"/>
      <c r="AAW44" s="68"/>
      <c r="AAX44" s="68"/>
      <c r="AAY44" s="68"/>
      <c r="AAZ44" s="68"/>
      <c r="ABA44" s="68"/>
      <c r="ABB44" s="68"/>
      <c r="ABC44" s="68"/>
      <c r="ABD44" s="68"/>
      <c r="ABE44" s="68"/>
      <c r="ABF44" s="68"/>
      <c r="ABG44" s="68"/>
      <c r="ABH44" s="68"/>
      <c r="ABI44" s="68"/>
      <c r="ABJ44" s="68"/>
      <c r="ABK44" s="68"/>
      <c r="ABL44" s="68"/>
      <c r="ABM44" s="68"/>
      <c r="ABN44" s="68"/>
      <c r="ABO44" s="68"/>
      <c r="ABP44" s="68"/>
      <c r="ABQ44" s="68"/>
      <c r="ABR44" s="68"/>
      <c r="ABS44" s="68"/>
      <c r="ABT44" s="68"/>
      <c r="ABU44" s="68"/>
      <c r="ABV44" s="68"/>
      <c r="ABW44" s="68"/>
      <c r="ABX44" s="68"/>
      <c r="ABY44" s="68"/>
      <c r="ABZ44" s="68"/>
      <c r="ACA44" s="68"/>
      <c r="ACB44" s="68"/>
      <c r="ACC44" s="68"/>
      <c r="ACD44" s="68"/>
      <c r="ACE44" s="68"/>
      <c r="ACF44" s="68"/>
      <c r="ACG44" s="68"/>
      <c r="ACH44" s="68"/>
      <c r="ACI44" s="68"/>
      <c r="ACJ44" s="68"/>
      <c r="ACK44" s="68"/>
      <c r="ACL44" s="68"/>
      <c r="ACM44" s="68"/>
      <c r="ACN44" s="68"/>
      <c r="ACO44" s="68"/>
      <c r="ACP44" s="68"/>
      <c r="ACQ44" s="68"/>
      <c r="ACR44" s="68"/>
      <c r="ACS44" s="68"/>
      <c r="ACT44" s="68"/>
      <c r="ACU44" s="68"/>
      <c r="ACV44" s="68"/>
      <c r="ACW44" s="68"/>
      <c r="ACX44" s="68"/>
      <c r="ACY44" s="68"/>
      <c r="ACZ44" s="68"/>
      <c r="ADA44" s="68"/>
      <c r="ADB44" s="68"/>
      <c r="ADC44" s="68"/>
      <c r="ADD44" s="68"/>
      <c r="ADE44" s="68"/>
      <c r="ADF44" s="68"/>
      <c r="ADG44" s="68"/>
      <c r="ADH44" s="68"/>
      <c r="ADI44" s="68"/>
      <c r="ADJ44" s="68"/>
      <c r="ADK44" s="68"/>
      <c r="ADL44" s="68"/>
      <c r="ADM44" s="68"/>
      <c r="ADN44" s="68"/>
      <c r="ADO44" s="68"/>
      <c r="ADP44" s="68"/>
      <c r="ADQ44" s="68"/>
      <c r="ADR44" s="68"/>
      <c r="ADS44" s="68"/>
      <c r="ADT44" s="68"/>
      <c r="ADU44" s="68"/>
      <c r="ADV44" s="68"/>
      <c r="ADW44" s="68"/>
      <c r="ADX44" s="68"/>
      <c r="ADY44" s="68"/>
      <c r="ADZ44" s="68"/>
      <c r="AEA44" s="68"/>
      <c r="AEB44" s="68"/>
      <c r="AEC44" s="68"/>
      <c r="AED44" s="68"/>
      <c r="AEE44" s="68"/>
      <c r="AEF44" s="68"/>
      <c r="AEG44" s="68"/>
      <c r="AEH44" s="68"/>
      <c r="AEI44" s="68"/>
      <c r="AEJ44" s="68"/>
      <c r="AEK44" s="68"/>
      <c r="AEL44" s="68"/>
      <c r="AEM44" s="68"/>
      <c r="AEN44" s="68"/>
      <c r="AEO44" s="68"/>
      <c r="AEP44" s="68"/>
      <c r="AEQ44" s="68"/>
      <c r="AER44" s="68"/>
      <c r="AES44" s="68"/>
      <c r="AET44" s="68"/>
      <c r="AEU44" s="68"/>
      <c r="AEV44" s="68"/>
      <c r="AEW44" s="68"/>
      <c r="AEX44" s="68"/>
      <c r="AEY44" s="68"/>
      <c r="AEZ44" s="68"/>
      <c r="AFA44" s="68"/>
      <c r="AFB44" s="68"/>
      <c r="AFC44" s="68"/>
      <c r="AFD44" s="68"/>
      <c r="AFE44" s="68"/>
      <c r="AFF44" s="68"/>
      <c r="AFG44" s="68"/>
      <c r="AFH44" s="68"/>
      <c r="AFI44" s="68"/>
      <c r="AFJ44" s="68"/>
      <c r="AFK44" s="68"/>
      <c r="AFL44" s="68"/>
      <c r="AFM44" s="68"/>
      <c r="AFN44" s="68"/>
      <c r="AFO44" s="68"/>
      <c r="AFP44" s="68"/>
      <c r="AFQ44" s="68"/>
      <c r="AFR44" s="68"/>
      <c r="AFS44" s="68"/>
      <c r="AFT44" s="68"/>
      <c r="AFU44" s="68"/>
      <c r="AFV44" s="68"/>
      <c r="AFW44" s="68"/>
      <c r="AFX44" s="68"/>
      <c r="AFY44" s="68"/>
      <c r="AFZ44" s="68"/>
      <c r="AGA44" s="68"/>
      <c r="AGB44" s="68"/>
      <c r="AGC44" s="68"/>
      <c r="AGD44" s="68"/>
      <c r="AGE44" s="68"/>
      <c r="AGF44" s="68"/>
      <c r="AGG44" s="68"/>
      <c r="AGH44" s="68"/>
      <c r="AGI44" s="68"/>
      <c r="AGJ44" s="68"/>
      <c r="AGK44" s="68"/>
      <c r="AGL44" s="68"/>
      <c r="AGM44" s="68"/>
      <c r="AGN44" s="68"/>
      <c r="AGO44" s="68"/>
      <c r="AGP44" s="68"/>
      <c r="AGQ44" s="68"/>
      <c r="AGR44" s="68"/>
      <c r="AGS44" s="68"/>
      <c r="AGT44" s="68"/>
      <c r="AGU44" s="68"/>
      <c r="AGV44" s="68"/>
      <c r="AGW44" s="68"/>
      <c r="AGX44" s="68"/>
      <c r="AGY44" s="68"/>
      <c r="AGZ44" s="68"/>
      <c r="AHA44" s="68"/>
      <c r="AHB44" s="68"/>
      <c r="AHC44" s="68"/>
      <c r="AHD44" s="68"/>
      <c r="AHE44" s="68"/>
      <c r="AHF44" s="68"/>
      <c r="AHG44" s="68"/>
      <c r="AHH44" s="68"/>
      <c r="AHI44" s="68"/>
      <c r="AHJ44" s="68"/>
      <c r="AHK44" s="68"/>
      <c r="AHL44" s="68"/>
      <c r="AHM44" s="68"/>
      <c r="AHN44" s="68"/>
      <c r="AHO44" s="68"/>
      <c r="AHP44" s="68"/>
      <c r="AHQ44" s="68"/>
      <c r="AHR44" s="68"/>
      <c r="AHS44" s="68"/>
      <c r="AHT44" s="68"/>
      <c r="AHU44" s="68"/>
      <c r="AHV44" s="68"/>
      <c r="AHW44" s="68"/>
      <c r="AHX44" s="68"/>
      <c r="AHY44" s="68"/>
      <c r="AHZ44" s="68"/>
      <c r="AIA44" s="68"/>
      <c r="AIB44" s="68"/>
      <c r="AIC44" s="68"/>
      <c r="AID44" s="68"/>
      <c r="AIE44" s="68"/>
      <c r="AIF44" s="68"/>
      <c r="AIG44" s="68"/>
      <c r="AIH44" s="68"/>
      <c r="AII44" s="68"/>
      <c r="AIJ44" s="68"/>
      <c r="AIK44" s="68"/>
      <c r="AIL44" s="68"/>
      <c r="AIM44" s="68"/>
      <c r="AIN44" s="68"/>
      <c r="AIO44" s="68"/>
      <c r="AIP44" s="68"/>
      <c r="AIQ44" s="68"/>
      <c r="AIR44" s="68"/>
      <c r="AIS44" s="68"/>
      <c r="AIT44" s="68"/>
      <c r="AIU44" s="68"/>
      <c r="AIV44" s="68"/>
      <c r="AIW44" s="68"/>
      <c r="AIX44" s="68"/>
      <c r="AIY44" s="68"/>
      <c r="AIZ44" s="68"/>
      <c r="AJA44" s="68"/>
      <c r="AJB44" s="68"/>
      <c r="AJC44" s="68"/>
      <c r="AJD44" s="68"/>
      <c r="AJE44" s="68"/>
      <c r="AJF44" s="68"/>
      <c r="AJG44" s="68"/>
      <c r="AJH44" s="68"/>
      <c r="AJI44" s="68"/>
      <c r="AJJ44" s="68"/>
      <c r="AJK44" s="68"/>
      <c r="AJL44" s="68"/>
      <c r="AJM44" s="68"/>
      <c r="AJN44" s="68"/>
      <c r="AJO44" s="68"/>
      <c r="AJP44" s="68"/>
      <c r="AJQ44" s="68"/>
      <c r="AJR44" s="68"/>
      <c r="AJS44" s="68"/>
      <c r="AJT44" s="68"/>
      <c r="AJU44" s="68"/>
      <c r="AJV44" s="68"/>
      <c r="AJW44" s="68"/>
      <c r="AJX44" s="68"/>
      <c r="AJY44" s="68"/>
      <c r="AJZ44" s="68"/>
      <c r="AKA44" s="68"/>
      <c r="AKB44" s="68"/>
      <c r="AKC44" s="68"/>
      <c r="AKD44" s="68"/>
      <c r="AKE44" s="68"/>
      <c r="AKF44" s="68"/>
      <c r="AKG44" s="68"/>
      <c r="AKH44" s="68"/>
      <c r="AKI44" s="68"/>
      <c r="AKJ44" s="68"/>
      <c r="AKK44" s="68"/>
      <c r="AKL44" s="68"/>
      <c r="AKM44" s="68"/>
      <c r="AKN44" s="68"/>
      <c r="AKO44" s="68"/>
      <c r="AKP44" s="68"/>
      <c r="AKQ44" s="68"/>
      <c r="AKR44" s="68"/>
      <c r="AKS44" s="68"/>
      <c r="AKT44" s="68"/>
      <c r="AKU44" s="68"/>
      <c r="AKV44" s="68"/>
      <c r="AKW44" s="68"/>
      <c r="AKX44" s="68"/>
      <c r="AKY44" s="68"/>
      <c r="AKZ44" s="68"/>
      <c r="ALA44" s="68"/>
      <c r="ALB44" s="68"/>
      <c r="ALC44" s="68"/>
      <c r="ALD44" s="68"/>
      <c r="ALE44" s="68"/>
      <c r="ALF44" s="68"/>
      <c r="ALG44" s="68"/>
      <c r="ALH44" s="68"/>
      <c r="ALI44" s="68"/>
      <c r="ALJ44" s="68"/>
      <c r="ALK44" s="68"/>
      <c r="ALL44" s="68"/>
      <c r="ALM44" s="68"/>
      <c r="ALN44" s="68"/>
      <c r="ALO44" s="68"/>
      <c r="ALP44" s="68"/>
      <c r="ALQ44" s="68"/>
      <c r="ALR44" s="68"/>
      <c r="ALS44" s="68"/>
      <c r="ALT44" s="68"/>
      <c r="ALU44" s="68"/>
      <c r="ALV44" s="68"/>
      <c r="ALW44" s="68"/>
      <c r="ALX44" s="68"/>
      <c r="ALY44" s="68"/>
      <c r="ALZ44" s="68"/>
      <c r="AMA44" s="68"/>
      <c r="AMB44" s="68"/>
      <c r="AMC44" s="68"/>
      <c r="AMD44" s="68"/>
      <c r="AME44" s="68"/>
      <c r="AMF44" s="68"/>
      <c r="AMG44" s="68"/>
      <c r="AMH44" s="68"/>
      <c r="AMI44" s="68"/>
      <c r="AMJ44" s="68"/>
    </row>
    <row r="45" customFormat="false" ht="15" hidden="false" customHeight="false" outlineLevel="0" collapsed="false">
      <c r="A45" s="85"/>
      <c r="B45" s="88" t="s">
        <v>77</v>
      </c>
      <c r="C45" s="87" t="n">
        <v>88190298.85</v>
      </c>
      <c r="D45" s="87" t="n">
        <v>74944537.03</v>
      </c>
      <c r="E45" s="87" t="n">
        <f aca="false">D45-C45</f>
        <v>-13245761.82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8"/>
      <c r="EF45" s="68"/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8"/>
      <c r="ES45" s="68"/>
      <c r="ET45" s="68"/>
      <c r="EU45" s="68"/>
      <c r="EV45" s="68"/>
      <c r="EW45" s="68"/>
      <c r="EX45" s="68"/>
      <c r="EY45" s="68"/>
      <c r="EZ45" s="68"/>
      <c r="FA45" s="68"/>
      <c r="FB45" s="68"/>
      <c r="FC45" s="68"/>
      <c r="FD45" s="68"/>
      <c r="FE45" s="68"/>
      <c r="FF45" s="68"/>
      <c r="FG45" s="68"/>
      <c r="FH45" s="68"/>
      <c r="FI45" s="68"/>
      <c r="FJ45" s="68"/>
      <c r="FK45" s="68"/>
      <c r="FL45" s="68"/>
      <c r="FM45" s="68"/>
      <c r="FN45" s="68"/>
      <c r="FO45" s="68"/>
      <c r="FP45" s="68"/>
      <c r="FQ45" s="68"/>
      <c r="FR45" s="68"/>
      <c r="FS45" s="68"/>
      <c r="FT45" s="68"/>
      <c r="FU45" s="68"/>
      <c r="FV45" s="68"/>
      <c r="FW45" s="68"/>
      <c r="FX45" s="68"/>
      <c r="FY45" s="68"/>
      <c r="FZ45" s="68"/>
      <c r="GA45" s="68"/>
      <c r="GB45" s="68"/>
      <c r="GC45" s="68"/>
      <c r="GD45" s="68"/>
      <c r="GE45" s="68"/>
      <c r="GF45" s="68"/>
      <c r="GG45" s="68"/>
      <c r="GH45" s="68"/>
      <c r="GI45" s="68"/>
      <c r="GJ45" s="68"/>
      <c r="GK45" s="68"/>
      <c r="GL45" s="68"/>
      <c r="GM45" s="68"/>
      <c r="GN45" s="68"/>
      <c r="GO45" s="68"/>
      <c r="GP45" s="68"/>
      <c r="GQ45" s="68"/>
      <c r="GR45" s="68"/>
      <c r="GS45" s="68"/>
      <c r="GT45" s="68"/>
      <c r="GU45" s="68"/>
      <c r="GV45" s="68"/>
      <c r="GW45" s="68"/>
      <c r="GX45" s="68"/>
      <c r="GY45" s="68"/>
      <c r="GZ45" s="68"/>
      <c r="HA45" s="68"/>
      <c r="HB45" s="68"/>
      <c r="HC45" s="68"/>
      <c r="HD45" s="68"/>
      <c r="HE45" s="68"/>
      <c r="HF45" s="68"/>
      <c r="HG45" s="68"/>
      <c r="HH45" s="68"/>
      <c r="HI45" s="68"/>
      <c r="HJ45" s="68"/>
      <c r="HK45" s="68"/>
      <c r="HL45" s="68"/>
      <c r="HM45" s="68"/>
      <c r="HN45" s="68"/>
      <c r="HO45" s="68"/>
      <c r="HP45" s="68"/>
      <c r="HQ45" s="68"/>
      <c r="HR45" s="68"/>
      <c r="HS45" s="68"/>
      <c r="HT45" s="68"/>
      <c r="HU45" s="68"/>
      <c r="HV45" s="68"/>
      <c r="HW45" s="68"/>
      <c r="HX45" s="68"/>
      <c r="HY45" s="68"/>
      <c r="HZ45" s="68"/>
      <c r="IA45" s="68"/>
      <c r="IB45" s="68"/>
      <c r="IC45" s="68"/>
      <c r="ID45" s="68"/>
      <c r="IE45" s="68"/>
      <c r="IF45" s="68"/>
      <c r="IG45" s="68"/>
      <c r="IH45" s="68"/>
      <c r="II45" s="68"/>
      <c r="IJ45" s="68"/>
      <c r="IK45" s="68"/>
      <c r="IL45" s="68"/>
      <c r="IM45" s="68"/>
      <c r="IN45" s="68"/>
      <c r="IO45" s="68"/>
      <c r="IP45" s="68"/>
      <c r="IQ45" s="68"/>
      <c r="IR45" s="68"/>
      <c r="IS45" s="68"/>
      <c r="IT45" s="68"/>
      <c r="IU45" s="68"/>
      <c r="IV45" s="68"/>
      <c r="IW45" s="68"/>
      <c r="IX45" s="68"/>
      <c r="IY45" s="68"/>
      <c r="IZ45" s="68"/>
      <c r="JA45" s="68"/>
      <c r="JB45" s="68"/>
      <c r="JC45" s="68"/>
      <c r="JD45" s="68"/>
      <c r="JE45" s="68"/>
      <c r="JF45" s="68"/>
      <c r="JG45" s="68"/>
      <c r="JH45" s="68"/>
      <c r="JI45" s="68"/>
      <c r="JJ45" s="68"/>
      <c r="JK45" s="68"/>
      <c r="JL45" s="68"/>
      <c r="JM45" s="68"/>
      <c r="JN45" s="68"/>
      <c r="JO45" s="68"/>
      <c r="JP45" s="68"/>
      <c r="JQ45" s="68"/>
      <c r="JR45" s="68"/>
      <c r="JS45" s="68"/>
      <c r="JT45" s="68"/>
      <c r="JU45" s="68"/>
      <c r="JV45" s="68"/>
      <c r="JW45" s="68"/>
      <c r="JX45" s="68"/>
      <c r="JY45" s="68"/>
      <c r="JZ45" s="68"/>
      <c r="KA45" s="68"/>
      <c r="KB45" s="68"/>
      <c r="KC45" s="68"/>
      <c r="KD45" s="68"/>
      <c r="KE45" s="68"/>
      <c r="KF45" s="68"/>
      <c r="KG45" s="68"/>
      <c r="KH45" s="68"/>
      <c r="KI45" s="68"/>
      <c r="KJ45" s="68"/>
      <c r="KK45" s="68"/>
      <c r="KL45" s="68"/>
      <c r="KM45" s="68"/>
      <c r="KN45" s="68"/>
      <c r="KO45" s="68"/>
      <c r="KP45" s="68"/>
      <c r="KQ45" s="68"/>
      <c r="KR45" s="68"/>
      <c r="KS45" s="68"/>
      <c r="KT45" s="68"/>
      <c r="KU45" s="68"/>
      <c r="KV45" s="68"/>
      <c r="KW45" s="68"/>
      <c r="KX45" s="68"/>
      <c r="KY45" s="68"/>
      <c r="KZ45" s="68"/>
      <c r="LA45" s="68"/>
      <c r="LB45" s="68"/>
      <c r="LC45" s="68"/>
      <c r="LD45" s="68"/>
      <c r="LE45" s="68"/>
      <c r="LF45" s="68"/>
      <c r="LG45" s="68"/>
      <c r="LH45" s="68"/>
      <c r="LI45" s="68"/>
      <c r="LJ45" s="68"/>
      <c r="LK45" s="68"/>
      <c r="LL45" s="68"/>
      <c r="LM45" s="68"/>
      <c r="LN45" s="68"/>
      <c r="LO45" s="68"/>
      <c r="LP45" s="68"/>
      <c r="LQ45" s="68"/>
      <c r="LR45" s="68"/>
      <c r="LS45" s="68"/>
      <c r="LT45" s="68"/>
      <c r="LU45" s="68"/>
      <c r="LV45" s="68"/>
      <c r="LW45" s="68"/>
      <c r="LX45" s="68"/>
      <c r="LY45" s="68"/>
      <c r="LZ45" s="68"/>
      <c r="MA45" s="68"/>
      <c r="MB45" s="68"/>
      <c r="MC45" s="68"/>
      <c r="MD45" s="68"/>
      <c r="ME45" s="68"/>
      <c r="MF45" s="68"/>
      <c r="MG45" s="68"/>
      <c r="MH45" s="68"/>
      <c r="MI45" s="68"/>
      <c r="MJ45" s="68"/>
      <c r="MK45" s="68"/>
      <c r="ML45" s="68"/>
      <c r="MM45" s="68"/>
      <c r="MN45" s="68"/>
      <c r="MO45" s="68"/>
      <c r="MP45" s="68"/>
      <c r="MQ45" s="68"/>
      <c r="MR45" s="68"/>
      <c r="MS45" s="68"/>
      <c r="MT45" s="68"/>
      <c r="MU45" s="68"/>
      <c r="MV45" s="68"/>
      <c r="MW45" s="68"/>
      <c r="MX45" s="68"/>
      <c r="MY45" s="68"/>
      <c r="MZ45" s="68"/>
      <c r="NA45" s="68"/>
      <c r="NB45" s="68"/>
      <c r="NC45" s="68"/>
      <c r="ND45" s="68"/>
      <c r="NE45" s="68"/>
      <c r="NF45" s="68"/>
      <c r="NG45" s="68"/>
      <c r="NH45" s="68"/>
      <c r="NI45" s="68"/>
      <c r="NJ45" s="68"/>
      <c r="NK45" s="68"/>
      <c r="NL45" s="68"/>
      <c r="NM45" s="68"/>
      <c r="NN45" s="68"/>
      <c r="NO45" s="68"/>
      <c r="NP45" s="68"/>
      <c r="NQ45" s="68"/>
      <c r="NR45" s="68"/>
      <c r="NS45" s="68"/>
      <c r="NT45" s="68"/>
      <c r="NU45" s="68"/>
      <c r="NV45" s="68"/>
      <c r="NW45" s="68"/>
      <c r="NX45" s="68"/>
      <c r="NY45" s="68"/>
      <c r="NZ45" s="68"/>
      <c r="OA45" s="68"/>
      <c r="OB45" s="68"/>
      <c r="OC45" s="68"/>
      <c r="OD45" s="68"/>
      <c r="OE45" s="68"/>
      <c r="OF45" s="68"/>
      <c r="OG45" s="68"/>
      <c r="OH45" s="68"/>
      <c r="OI45" s="68"/>
      <c r="OJ45" s="68"/>
      <c r="OK45" s="68"/>
      <c r="OL45" s="68"/>
      <c r="OM45" s="68"/>
      <c r="ON45" s="68"/>
      <c r="OO45" s="68"/>
      <c r="OP45" s="68"/>
      <c r="OQ45" s="68"/>
      <c r="OR45" s="68"/>
      <c r="OS45" s="68"/>
      <c r="OT45" s="68"/>
      <c r="OU45" s="68"/>
      <c r="OV45" s="68"/>
      <c r="OW45" s="68"/>
      <c r="OX45" s="68"/>
      <c r="OY45" s="68"/>
      <c r="OZ45" s="68"/>
      <c r="PA45" s="68"/>
      <c r="PB45" s="68"/>
      <c r="PC45" s="68"/>
      <c r="PD45" s="68"/>
      <c r="PE45" s="68"/>
      <c r="PF45" s="68"/>
      <c r="PG45" s="68"/>
      <c r="PH45" s="68"/>
      <c r="PI45" s="68"/>
      <c r="PJ45" s="68"/>
      <c r="PK45" s="68"/>
      <c r="PL45" s="68"/>
      <c r="PM45" s="68"/>
      <c r="PN45" s="68"/>
      <c r="PO45" s="68"/>
      <c r="PP45" s="68"/>
      <c r="PQ45" s="68"/>
      <c r="PR45" s="68"/>
      <c r="PS45" s="68"/>
      <c r="PT45" s="68"/>
      <c r="PU45" s="68"/>
      <c r="PV45" s="68"/>
      <c r="PW45" s="68"/>
      <c r="PX45" s="68"/>
      <c r="PY45" s="68"/>
      <c r="PZ45" s="68"/>
      <c r="QA45" s="68"/>
      <c r="QB45" s="68"/>
      <c r="QC45" s="68"/>
      <c r="QD45" s="68"/>
      <c r="QE45" s="68"/>
      <c r="QF45" s="68"/>
      <c r="QG45" s="68"/>
      <c r="QH45" s="68"/>
      <c r="QI45" s="68"/>
      <c r="QJ45" s="68"/>
      <c r="QK45" s="68"/>
      <c r="QL45" s="68"/>
      <c r="QM45" s="68"/>
      <c r="QN45" s="68"/>
      <c r="QO45" s="68"/>
      <c r="QP45" s="68"/>
      <c r="QQ45" s="68"/>
      <c r="QR45" s="68"/>
      <c r="QS45" s="68"/>
      <c r="QT45" s="68"/>
      <c r="QU45" s="68"/>
      <c r="QV45" s="68"/>
      <c r="QW45" s="68"/>
      <c r="QX45" s="68"/>
      <c r="QY45" s="68"/>
      <c r="QZ45" s="68"/>
      <c r="RA45" s="68"/>
      <c r="RB45" s="68"/>
      <c r="RC45" s="68"/>
      <c r="RD45" s="68"/>
      <c r="RE45" s="68"/>
      <c r="RF45" s="68"/>
      <c r="RG45" s="68"/>
      <c r="RH45" s="68"/>
      <c r="RI45" s="68"/>
      <c r="RJ45" s="68"/>
      <c r="RK45" s="68"/>
      <c r="RL45" s="68"/>
      <c r="RM45" s="68"/>
      <c r="RN45" s="68"/>
      <c r="RO45" s="68"/>
      <c r="RP45" s="68"/>
      <c r="RQ45" s="68"/>
      <c r="RR45" s="68"/>
      <c r="RS45" s="68"/>
      <c r="RT45" s="68"/>
      <c r="RU45" s="68"/>
      <c r="RV45" s="68"/>
      <c r="RW45" s="68"/>
      <c r="RX45" s="68"/>
      <c r="RY45" s="68"/>
      <c r="RZ45" s="68"/>
      <c r="SA45" s="68"/>
      <c r="SB45" s="68"/>
      <c r="SC45" s="68"/>
      <c r="SD45" s="68"/>
      <c r="SE45" s="68"/>
      <c r="SF45" s="68"/>
      <c r="SG45" s="68"/>
      <c r="SH45" s="68"/>
      <c r="SI45" s="68"/>
      <c r="SJ45" s="68"/>
      <c r="SK45" s="68"/>
      <c r="SL45" s="68"/>
      <c r="SM45" s="68"/>
      <c r="SN45" s="68"/>
      <c r="SO45" s="68"/>
      <c r="SP45" s="68"/>
      <c r="SQ45" s="68"/>
      <c r="SR45" s="68"/>
      <c r="SS45" s="68"/>
      <c r="ST45" s="68"/>
      <c r="SU45" s="68"/>
      <c r="SV45" s="68"/>
      <c r="SW45" s="68"/>
      <c r="SX45" s="68"/>
      <c r="SY45" s="68"/>
      <c r="SZ45" s="68"/>
      <c r="TA45" s="68"/>
      <c r="TB45" s="68"/>
      <c r="TC45" s="68"/>
      <c r="TD45" s="68"/>
      <c r="TE45" s="68"/>
      <c r="TF45" s="68"/>
      <c r="TG45" s="68"/>
      <c r="TH45" s="68"/>
      <c r="TI45" s="68"/>
      <c r="TJ45" s="68"/>
      <c r="TK45" s="68"/>
      <c r="TL45" s="68"/>
      <c r="TM45" s="68"/>
      <c r="TN45" s="68"/>
      <c r="TO45" s="68"/>
      <c r="TP45" s="68"/>
      <c r="TQ45" s="68"/>
      <c r="TR45" s="68"/>
      <c r="TS45" s="68"/>
      <c r="TT45" s="68"/>
      <c r="TU45" s="68"/>
      <c r="TV45" s="68"/>
      <c r="TW45" s="68"/>
      <c r="TX45" s="68"/>
      <c r="TY45" s="68"/>
      <c r="TZ45" s="68"/>
      <c r="UA45" s="68"/>
      <c r="UB45" s="68"/>
      <c r="UC45" s="68"/>
      <c r="UD45" s="68"/>
      <c r="UE45" s="68"/>
      <c r="UF45" s="68"/>
      <c r="UG45" s="68"/>
      <c r="UH45" s="68"/>
      <c r="UI45" s="68"/>
      <c r="UJ45" s="68"/>
      <c r="UK45" s="68"/>
      <c r="UL45" s="68"/>
      <c r="UM45" s="68"/>
      <c r="UN45" s="68"/>
      <c r="UO45" s="68"/>
      <c r="UP45" s="68"/>
      <c r="UQ45" s="68"/>
      <c r="UR45" s="68"/>
      <c r="US45" s="68"/>
      <c r="UT45" s="68"/>
      <c r="UU45" s="68"/>
      <c r="UV45" s="68"/>
      <c r="UW45" s="68"/>
      <c r="UX45" s="68"/>
      <c r="UY45" s="68"/>
      <c r="UZ45" s="68"/>
      <c r="VA45" s="68"/>
      <c r="VB45" s="68"/>
      <c r="VC45" s="68"/>
      <c r="VD45" s="68"/>
      <c r="VE45" s="68"/>
      <c r="VF45" s="68"/>
      <c r="VG45" s="68"/>
      <c r="VH45" s="68"/>
      <c r="VI45" s="68"/>
      <c r="VJ45" s="68"/>
      <c r="VK45" s="68"/>
      <c r="VL45" s="68"/>
      <c r="VM45" s="68"/>
      <c r="VN45" s="68"/>
      <c r="VO45" s="68"/>
      <c r="VP45" s="68"/>
      <c r="VQ45" s="68"/>
      <c r="VR45" s="68"/>
      <c r="VS45" s="68"/>
      <c r="VT45" s="68"/>
      <c r="VU45" s="68"/>
      <c r="VV45" s="68"/>
      <c r="VW45" s="68"/>
      <c r="VX45" s="68"/>
      <c r="VY45" s="68"/>
      <c r="VZ45" s="68"/>
      <c r="WA45" s="68"/>
      <c r="WB45" s="68"/>
      <c r="WC45" s="68"/>
      <c r="WD45" s="68"/>
      <c r="WE45" s="68"/>
      <c r="WF45" s="68"/>
      <c r="WG45" s="68"/>
      <c r="WH45" s="68"/>
      <c r="WI45" s="68"/>
      <c r="WJ45" s="68"/>
      <c r="WK45" s="68"/>
      <c r="WL45" s="68"/>
      <c r="WM45" s="68"/>
      <c r="WN45" s="68"/>
      <c r="WO45" s="68"/>
      <c r="WP45" s="68"/>
      <c r="WQ45" s="68"/>
      <c r="WR45" s="68"/>
      <c r="WS45" s="68"/>
      <c r="WT45" s="68"/>
      <c r="WU45" s="68"/>
      <c r="WV45" s="68"/>
      <c r="WW45" s="68"/>
      <c r="WX45" s="68"/>
      <c r="WY45" s="68"/>
      <c r="WZ45" s="68"/>
      <c r="XA45" s="68"/>
      <c r="XB45" s="68"/>
      <c r="XC45" s="68"/>
      <c r="XD45" s="68"/>
      <c r="XE45" s="68"/>
      <c r="XF45" s="68"/>
      <c r="XG45" s="68"/>
      <c r="XH45" s="68"/>
      <c r="XI45" s="68"/>
      <c r="XJ45" s="68"/>
      <c r="XK45" s="68"/>
      <c r="XL45" s="68"/>
      <c r="XM45" s="68"/>
      <c r="XN45" s="68"/>
      <c r="XO45" s="68"/>
      <c r="XP45" s="68"/>
      <c r="XQ45" s="68"/>
      <c r="XR45" s="68"/>
      <c r="XS45" s="68"/>
      <c r="XT45" s="68"/>
      <c r="XU45" s="68"/>
      <c r="XV45" s="68"/>
      <c r="XW45" s="68"/>
      <c r="XX45" s="68"/>
      <c r="XY45" s="68"/>
      <c r="XZ45" s="68"/>
      <c r="YA45" s="68"/>
      <c r="YB45" s="68"/>
      <c r="YC45" s="68"/>
      <c r="YD45" s="68"/>
      <c r="YE45" s="68"/>
      <c r="YF45" s="68"/>
      <c r="YG45" s="68"/>
      <c r="YH45" s="68"/>
      <c r="YI45" s="68"/>
      <c r="YJ45" s="68"/>
      <c r="YK45" s="68"/>
      <c r="YL45" s="68"/>
      <c r="YM45" s="68"/>
      <c r="YN45" s="68"/>
      <c r="YO45" s="68"/>
      <c r="YP45" s="68"/>
      <c r="YQ45" s="68"/>
      <c r="YR45" s="68"/>
      <c r="YS45" s="68"/>
      <c r="YT45" s="68"/>
      <c r="YU45" s="68"/>
      <c r="YV45" s="68"/>
      <c r="YW45" s="68"/>
      <c r="YX45" s="68"/>
      <c r="YY45" s="68"/>
      <c r="YZ45" s="68"/>
      <c r="ZA45" s="68"/>
      <c r="ZB45" s="68"/>
      <c r="ZC45" s="68"/>
      <c r="ZD45" s="68"/>
      <c r="ZE45" s="68"/>
      <c r="ZF45" s="68"/>
      <c r="ZG45" s="68"/>
      <c r="ZH45" s="68"/>
      <c r="ZI45" s="68"/>
      <c r="ZJ45" s="68"/>
      <c r="ZK45" s="68"/>
      <c r="ZL45" s="68"/>
      <c r="ZM45" s="68"/>
      <c r="ZN45" s="68"/>
      <c r="ZO45" s="68"/>
      <c r="ZP45" s="68"/>
      <c r="ZQ45" s="68"/>
      <c r="ZR45" s="68"/>
      <c r="ZS45" s="68"/>
      <c r="ZT45" s="68"/>
      <c r="ZU45" s="68"/>
      <c r="ZV45" s="68"/>
      <c r="ZW45" s="68"/>
      <c r="ZX45" s="68"/>
      <c r="ZY45" s="68"/>
      <c r="ZZ45" s="68"/>
      <c r="AAA45" s="68"/>
      <c r="AAB45" s="68"/>
      <c r="AAC45" s="68"/>
      <c r="AAD45" s="68"/>
      <c r="AAE45" s="68"/>
      <c r="AAF45" s="68"/>
      <c r="AAG45" s="68"/>
      <c r="AAH45" s="68"/>
      <c r="AAI45" s="68"/>
      <c r="AAJ45" s="68"/>
      <c r="AAK45" s="68"/>
      <c r="AAL45" s="68"/>
      <c r="AAM45" s="68"/>
      <c r="AAN45" s="68"/>
      <c r="AAO45" s="68"/>
      <c r="AAP45" s="68"/>
      <c r="AAQ45" s="68"/>
      <c r="AAR45" s="68"/>
      <c r="AAS45" s="68"/>
      <c r="AAT45" s="68"/>
      <c r="AAU45" s="68"/>
      <c r="AAV45" s="68"/>
      <c r="AAW45" s="68"/>
      <c r="AAX45" s="68"/>
      <c r="AAY45" s="68"/>
      <c r="AAZ45" s="68"/>
      <c r="ABA45" s="68"/>
      <c r="ABB45" s="68"/>
      <c r="ABC45" s="68"/>
      <c r="ABD45" s="68"/>
      <c r="ABE45" s="68"/>
      <c r="ABF45" s="68"/>
      <c r="ABG45" s="68"/>
      <c r="ABH45" s="68"/>
      <c r="ABI45" s="68"/>
      <c r="ABJ45" s="68"/>
      <c r="ABK45" s="68"/>
      <c r="ABL45" s="68"/>
      <c r="ABM45" s="68"/>
      <c r="ABN45" s="68"/>
      <c r="ABO45" s="68"/>
      <c r="ABP45" s="68"/>
      <c r="ABQ45" s="68"/>
      <c r="ABR45" s="68"/>
      <c r="ABS45" s="68"/>
      <c r="ABT45" s="68"/>
      <c r="ABU45" s="68"/>
      <c r="ABV45" s="68"/>
      <c r="ABW45" s="68"/>
      <c r="ABX45" s="68"/>
      <c r="ABY45" s="68"/>
      <c r="ABZ45" s="68"/>
      <c r="ACA45" s="68"/>
      <c r="ACB45" s="68"/>
      <c r="ACC45" s="68"/>
      <c r="ACD45" s="68"/>
      <c r="ACE45" s="68"/>
      <c r="ACF45" s="68"/>
      <c r="ACG45" s="68"/>
      <c r="ACH45" s="68"/>
      <c r="ACI45" s="68"/>
      <c r="ACJ45" s="68"/>
      <c r="ACK45" s="68"/>
      <c r="ACL45" s="68"/>
      <c r="ACM45" s="68"/>
      <c r="ACN45" s="68"/>
      <c r="ACO45" s="68"/>
      <c r="ACP45" s="68"/>
      <c r="ACQ45" s="68"/>
      <c r="ACR45" s="68"/>
      <c r="ACS45" s="68"/>
      <c r="ACT45" s="68"/>
      <c r="ACU45" s="68"/>
      <c r="ACV45" s="68"/>
      <c r="ACW45" s="68"/>
      <c r="ACX45" s="68"/>
      <c r="ACY45" s="68"/>
      <c r="ACZ45" s="68"/>
      <c r="ADA45" s="68"/>
      <c r="ADB45" s="68"/>
      <c r="ADC45" s="68"/>
      <c r="ADD45" s="68"/>
      <c r="ADE45" s="68"/>
      <c r="ADF45" s="68"/>
      <c r="ADG45" s="68"/>
      <c r="ADH45" s="68"/>
      <c r="ADI45" s="68"/>
      <c r="ADJ45" s="68"/>
      <c r="ADK45" s="68"/>
      <c r="ADL45" s="68"/>
      <c r="ADM45" s="68"/>
      <c r="ADN45" s="68"/>
      <c r="ADO45" s="68"/>
      <c r="ADP45" s="68"/>
      <c r="ADQ45" s="68"/>
      <c r="ADR45" s="68"/>
      <c r="ADS45" s="68"/>
      <c r="ADT45" s="68"/>
      <c r="ADU45" s="68"/>
      <c r="ADV45" s="68"/>
      <c r="ADW45" s="68"/>
      <c r="ADX45" s="68"/>
      <c r="ADY45" s="68"/>
      <c r="ADZ45" s="68"/>
      <c r="AEA45" s="68"/>
      <c r="AEB45" s="68"/>
      <c r="AEC45" s="68"/>
      <c r="AED45" s="68"/>
      <c r="AEE45" s="68"/>
      <c r="AEF45" s="68"/>
      <c r="AEG45" s="68"/>
      <c r="AEH45" s="68"/>
      <c r="AEI45" s="68"/>
      <c r="AEJ45" s="68"/>
      <c r="AEK45" s="68"/>
      <c r="AEL45" s="68"/>
      <c r="AEM45" s="68"/>
      <c r="AEN45" s="68"/>
      <c r="AEO45" s="68"/>
      <c r="AEP45" s="68"/>
      <c r="AEQ45" s="68"/>
      <c r="AER45" s="68"/>
      <c r="AES45" s="68"/>
      <c r="AET45" s="68"/>
      <c r="AEU45" s="68"/>
      <c r="AEV45" s="68"/>
      <c r="AEW45" s="68"/>
      <c r="AEX45" s="68"/>
      <c r="AEY45" s="68"/>
      <c r="AEZ45" s="68"/>
      <c r="AFA45" s="68"/>
      <c r="AFB45" s="68"/>
      <c r="AFC45" s="68"/>
      <c r="AFD45" s="68"/>
      <c r="AFE45" s="68"/>
      <c r="AFF45" s="68"/>
      <c r="AFG45" s="68"/>
      <c r="AFH45" s="68"/>
      <c r="AFI45" s="68"/>
      <c r="AFJ45" s="68"/>
      <c r="AFK45" s="68"/>
      <c r="AFL45" s="68"/>
      <c r="AFM45" s="68"/>
      <c r="AFN45" s="68"/>
      <c r="AFO45" s="68"/>
      <c r="AFP45" s="68"/>
      <c r="AFQ45" s="68"/>
      <c r="AFR45" s="68"/>
      <c r="AFS45" s="68"/>
      <c r="AFT45" s="68"/>
      <c r="AFU45" s="68"/>
      <c r="AFV45" s="68"/>
      <c r="AFW45" s="68"/>
      <c r="AFX45" s="68"/>
      <c r="AFY45" s="68"/>
      <c r="AFZ45" s="68"/>
      <c r="AGA45" s="68"/>
      <c r="AGB45" s="68"/>
      <c r="AGC45" s="68"/>
      <c r="AGD45" s="68"/>
      <c r="AGE45" s="68"/>
      <c r="AGF45" s="68"/>
      <c r="AGG45" s="68"/>
      <c r="AGH45" s="68"/>
      <c r="AGI45" s="68"/>
      <c r="AGJ45" s="68"/>
      <c r="AGK45" s="68"/>
      <c r="AGL45" s="68"/>
      <c r="AGM45" s="68"/>
      <c r="AGN45" s="68"/>
      <c r="AGO45" s="68"/>
      <c r="AGP45" s="68"/>
      <c r="AGQ45" s="68"/>
      <c r="AGR45" s="68"/>
      <c r="AGS45" s="68"/>
      <c r="AGT45" s="68"/>
      <c r="AGU45" s="68"/>
      <c r="AGV45" s="68"/>
      <c r="AGW45" s="68"/>
      <c r="AGX45" s="68"/>
      <c r="AGY45" s="68"/>
      <c r="AGZ45" s="68"/>
      <c r="AHA45" s="68"/>
      <c r="AHB45" s="68"/>
      <c r="AHC45" s="68"/>
      <c r="AHD45" s="68"/>
      <c r="AHE45" s="68"/>
      <c r="AHF45" s="68"/>
      <c r="AHG45" s="68"/>
      <c r="AHH45" s="68"/>
      <c r="AHI45" s="68"/>
      <c r="AHJ45" s="68"/>
      <c r="AHK45" s="68"/>
      <c r="AHL45" s="68"/>
      <c r="AHM45" s="68"/>
      <c r="AHN45" s="68"/>
      <c r="AHO45" s="68"/>
      <c r="AHP45" s="68"/>
      <c r="AHQ45" s="68"/>
      <c r="AHR45" s="68"/>
      <c r="AHS45" s="68"/>
      <c r="AHT45" s="68"/>
      <c r="AHU45" s="68"/>
      <c r="AHV45" s="68"/>
      <c r="AHW45" s="68"/>
      <c r="AHX45" s="68"/>
      <c r="AHY45" s="68"/>
      <c r="AHZ45" s="68"/>
      <c r="AIA45" s="68"/>
      <c r="AIB45" s="68"/>
      <c r="AIC45" s="68"/>
      <c r="AID45" s="68"/>
      <c r="AIE45" s="68"/>
      <c r="AIF45" s="68"/>
      <c r="AIG45" s="68"/>
      <c r="AIH45" s="68"/>
      <c r="AII45" s="68"/>
      <c r="AIJ45" s="68"/>
      <c r="AIK45" s="68"/>
      <c r="AIL45" s="68"/>
      <c r="AIM45" s="68"/>
      <c r="AIN45" s="68"/>
      <c r="AIO45" s="68"/>
      <c r="AIP45" s="68"/>
      <c r="AIQ45" s="68"/>
      <c r="AIR45" s="68"/>
      <c r="AIS45" s="68"/>
      <c r="AIT45" s="68"/>
      <c r="AIU45" s="68"/>
      <c r="AIV45" s="68"/>
      <c r="AIW45" s="68"/>
      <c r="AIX45" s="68"/>
      <c r="AIY45" s="68"/>
      <c r="AIZ45" s="68"/>
      <c r="AJA45" s="68"/>
      <c r="AJB45" s="68"/>
      <c r="AJC45" s="68"/>
      <c r="AJD45" s="68"/>
      <c r="AJE45" s="68"/>
      <c r="AJF45" s="68"/>
      <c r="AJG45" s="68"/>
      <c r="AJH45" s="68"/>
      <c r="AJI45" s="68"/>
      <c r="AJJ45" s="68"/>
      <c r="AJK45" s="68"/>
      <c r="AJL45" s="68"/>
      <c r="AJM45" s="68"/>
      <c r="AJN45" s="68"/>
      <c r="AJO45" s="68"/>
      <c r="AJP45" s="68"/>
      <c r="AJQ45" s="68"/>
      <c r="AJR45" s="68"/>
      <c r="AJS45" s="68"/>
      <c r="AJT45" s="68"/>
      <c r="AJU45" s="68"/>
      <c r="AJV45" s="68"/>
      <c r="AJW45" s="68"/>
      <c r="AJX45" s="68"/>
      <c r="AJY45" s="68"/>
      <c r="AJZ45" s="68"/>
      <c r="AKA45" s="68"/>
      <c r="AKB45" s="68"/>
      <c r="AKC45" s="68"/>
      <c r="AKD45" s="68"/>
      <c r="AKE45" s="68"/>
      <c r="AKF45" s="68"/>
      <c r="AKG45" s="68"/>
      <c r="AKH45" s="68"/>
      <c r="AKI45" s="68"/>
      <c r="AKJ45" s="68"/>
      <c r="AKK45" s="68"/>
      <c r="AKL45" s="68"/>
      <c r="AKM45" s="68"/>
      <c r="AKN45" s="68"/>
      <c r="AKO45" s="68"/>
      <c r="AKP45" s="68"/>
      <c r="AKQ45" s="68"/>
      <c r="AKR45" s="68"/>
      <c r="AKS45" s="68"/>
      <c r="AKT45" s="68"/>
      <c r="AKU45" s="68"/>
      <c r="AKV45" s="68"/>
      <c r="AKW45" s="68"/>
      <c r="AKX45" s="68"/>
      <c r="AKY45" s="68"/>
      <c r="AKZ45" s="68"/>
      <c r="ALA45" s="68"/>
      <c r="ALB45" s="68"/>
      <c r="ALC45" s="68"/>
      <c r="ALD45" s="68"/>
      <c r="ALE45" s="68"/>
      <c r="ALF45" s="68"/>
      <c r="ALG45" s="68"/>
      <c r="ALH45" s="68"/>
      <c r="ALI45" s="68"/>
      <c r="ALJ45" s="68"/>
      <c r="ALK45" s="68"/>
      <c r="ALL45" s="68"/>
      <c r="ALM45" s="68"/>
      <c r="ALN45" s="68"/>
      <c r="ALO45" s="68"/>
      <c r="ALP45" s="68"/>
      <c r="ALQ45" s="68"/>
      <c r="ALR45" s="68"/>
      <c r="ALS45" s="68"/>
      <c r="ALT45" s="68"/>
      <c r="ALU45" s="68"/>
      <c r="ALV45" s="68"/>
      <c r="ALW45" s="68"/>
      <c r="ALX45" s="68"/>
      <c r="ALY45" s="68"/>
      <c r="ALZ45" s="68"/>
      <c r="AMA45" s="68"/>
      <c r="AMB45" s="68"/>
      <c r="AMC45" s="68"/>
      <c r="AMD45" s="68"/>
      <c r="AME45" s="68"/>
      <c r="AMF45" s="68"/>
      <c r="AMG45" s="68"/>
      <c r="AMH45" s="68"/>
      <c r="AMI45" s="68"/>
      <c r="AMJ45" s="68"/>
    </row>
    <row r="46" customFormat="false" ht="15" hidden="false" customHeight="false" outlineLevel="0" collapsed="false">
      <c r="A46" s="85"/>
      <c r="B46" s="88" t="s">
        <v>78</v>
      </c>
      <c r="C46" s="87" t="n">
        <v>391275100</v>
      </c>
      <c r="D46" s="87" t="n">
        <v>390954100</v>
      </c>
      <c r="E46" s="87" t="n">
        <f aca="false">D46-C46</f>
        <v>-321000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8"/>
      <c r="ES46" s="68"/>
      <c r="ET46" s="68"/>
      <c r="EU46" s="68"/>
      <c r="EV46" s="68"/>
      <c r="EW46" s="68"/>
      <c r="EX46" s="68"/>
      <c r="EY46" s="68"/>
      <c r="EZ46" s="68"/>
      <c r="FA46" s="68"/>
      <c r="FB46" s="68"/>
      <c r="FC46" s="68"/>
      <c r="FD46" s="68"/>
      <c r="FE46" s="68"/>
      <c r="FF46" s="68"/>
      <c r="FG46" s="68"/>
      <c r="FH46" s="68"/>
      <c r="FI46" s="68"/>
      <c r="FJ46" s="68"/>
      <c r="FK46" s="68"/>
      <c r="FL46" s="68"/>
      <c r="FM46" s="68"/>
      <c r="FN46" s="68"/>
      <c r="FO46" s="68"/>
      <c r="FP46" s="68"/>
      <c r="FQ46" s="68"/>
      <c r="FR46" s="68"/>
      <c r="FS46" s="68"/>
      <c r="FT46" s="68"/>
      <c r="FU46" s="68"/>
      <c r="FV46" s="68"/>
      <c r="FW46" s="68"/>
      <c r="FX46" s="68"/>
      <c r="FY46" s="68"/>
      <c r="FZ46" s="68"/>
      <c r="GA46" s="68"/>
      <c r="GB46" s="68"/>
      <c r="GC46" s="68"/>
      <c r="GD46" s="68"/>
      <c r="GE46" s="68"/>
      <c r="GF46" s="68"/>
      <c r="GG46" s="68"/>
      <c r="GH46" s="68"/>
      <c r="GI46" s="68"/>
      <c r="GJ46" s="68"/>
      <c r="GK46" s="68"/>
      <c r="GL46" s="68"/>
      <c r="GM46" s="68"/>
      <c r="GN46" s="68"/>
      <c r="GO46" s="68"/>
      <c r="GP46" s="68"/>
      <c r="GQ46" s="68"/>
      <c r="GR46" s="68"/>
      <c r="GS46" s="68"/>
      <c r="GT46" s="68"/>
      <c r="GU46" s="68"/>
      <c r="GV46" s="68"/>
      <c r="GW46" s="68"/>
      <c r="GX46" s="68"/>
      <c r="GY46" s="68"/>
      <c r="GZ46" s="68"/>
      <c r="HA46" s="68"/>
      <c r="HB46" s="68"/>
      <c r="HC46" s="68"/>
      <c r="HD46" s="68"/>
      <c r="HE46" s="68"/>
      <c r="HF46" s="68"/>
      <c r="HG46" s="68"/>
      <c r="HH46" s="68"/>
      <c r="HI46" s="68"/>
      <c r="HJ46" s="68"/>
      <c r="HK46" s="68"/>
      <c r="HL46" s="68"/>
      <c r="HM46" s="68"/>
      <c r="HN46" s="68"/>
      <c r="HO46" s="68"/>
      <c r="HP46" s="68"/>
      <c r="HQ46" s="68"/>
      <c r="HR46" s="68"/>
      <c r="HS46" s="68"/>
      <c r="HT46" s="68"/>
      <c r="HU46" s="68"/>
      <c r="HV46" s="68"/>
      <c r="HW46" s="68"/>
      <c r="HX46" s="68"/>
      <c r="HY46" s="68"/>
      <c r="HZ46" s="68"/>
      <c r="IA46" s="68"/>
      <c r="IB46" s="68"/>
      <c r="IC46" s="68"/>
      <c r="ID46" s="68"/>
      <c r="IE46" s="68"/>
      <c r="IF46" s="68"/>
      <c r="IG46" s="68"/>
      <c r="IH46" s="68"/>
      <c r="II46" s="68"/>
      <c r="IJ46" s="68"/>
      <c r="IK46" s="68"/>
      <c r="IL46" s="68"/>
      <c r="IM46" s="68"/>
      <c r="IN46" s="68"/>
      <c r="IO46" s="68"/>
      <c r="IP46" s="68"/>
      <c r="IQ46" s="68"/>
      <c r="IR46" s="68"/>
      <c r="IS46" s="68"/>
      <c r="IT46" s="68"/>
      <c r="IU46" s="68"/>
      <c r="IV46" s="68"/>
      <c r="IW46" s="68"/>
      <c r="IX46" s="68"/>
      <c r="IY46" s="68"/>
      <c r="IZ46" s="68"/>
      <c r="JA46" s="68"/>
      <c r="JB46" s="68"/>
      <c r="JC46" s="68"/>
      <c r="JD46" s="68"/>
      <c r="JE46" s="68"/>
      <c r="JF46" s="68"/>
      <c r="JG46" s="68"/>
      <c r="JH46" s="68"/>
      <c r="JI46" s="68"/>
      <c r="JJ46" s="68"/>
      <c r="JK46" s="68"/>
      <c r="JL46" s="68"/>
      <c r="JM46" s="68"/>
      <c r="JN46" s="68"/>
      <c r="JO46" s="68"/>
      <c r="JP46" s="68"/>
      <c r="JQ46" s="68"/>
      <c r="JR46" s="68"/>
      <c r="JS46" s="68"/>
      <c r="JT46" s="68"/>
      <c r="JU46" s="68"/>
      <c r="JV46" s="68"/>
      <c r="JW46" s="68"/>
      <c r="JX46" s="68"/>
      <c r="JY46" s="68"/>
      <c r="JZ46" s="68"/>
      <c r="KA46" s="68"/>
      <c r="KB46" s="68"/>
      <c r="KC46" s="68"/>
      <c r="KD46" s="68"/>
      <c r="KE46" s="68"/>
      <c r="KF46" s="68"/>
      <c r="KG46" s="68"/>
      <c r="KH46" s="68"/>
      <c r="KI46" s="68"/>
      <c r="KJ46" s="68"/>
      <c r="KK46" s="68"/>
      <c r="KL46" s="68"/>
      <c r="KM46" s="68"/>
      <c r="KN46" s="68"/>
      <c r="KO46" s="68"/>
      <c r="KP46" s="68"/>
      <c r="KQ46" s="68"/>
      <c r="KR46" s="68"/>
      <c r="KS46" s="68"/>
      <c r="KT46" s="68"/>
      <c r="KU46" s="68"/>
      <c r="KV46" s="68"/>
      <c r="KW46" s="68"/>
      <c r="KX46" s="68"/>
      <c r="KY46" s="68"/>
      <c r="KZ46" s="68"/>
      <c r="LA46" s="68"/>
      <c r="LB46" s="68"/>
      <c r="LC46" s="68"/>
      <c r="LD46" s="68"/>
      <c r="LE46" s="68"/>
      <c r="LF46" s="68"/>
      <c r="LG46" s="68"/>
      <c r="LH46" s="68"/>
      <c r="LI46" s="68"/>
      <c r="LJ46" s="68"/>
      <c r="LK46" s="68"/>
      <c r="LL46" s="68"/>
      <c r="LM46" s="68"/>
      <c r="LN46" s="68"/>
      <c r="LO46" s="68"/>
      <c r="LP46" s="68"/>
      <c r="LQ46" s="68"/>
      <c r="LR46" s="68"/>
      <c r="LS46" s="68"/>
      <c r="LT46" s="68"/>
      <c r="LU46" s="68"/>
      <c r="LV46" s="68"/>
      <c r="LW46" s="68"/>
      <c r="LX46" s="68"/>
      <c r="LY46" s="68"/>
      <c r="LZ46" s="68"/>
      <c r="MA46" s="68"/>
      <c r="MB46" s="68"/>
      <c r="MC46" s="68"/>
      <c r="MD46" s="68"/>
      <c r="ME46" s="68"/>
      <c r="MF46" s="68"/>
      <c r="MG46" s="68"/>
      <c r="MH46" s="68"/>
      <c r="MI46" s="68"/>
      <c r="MJ46" s="68"/>
      <c r="MK46" s="68"/>
      <c r="ML46" s="68"/>
      <c r="MM46" s="68"/>
      <c r="MN46" s="68"/>
      <c r="MO46" s="68"/>
      <c r="MP46" s="68"/>
      <c r="MQ46" s="68"/>
      <c r="MR46" s="68"/>
      <c r="MS46" s="68"/>
      <c r="MT46" s="68"/>
      <c r="MU46" s="68"/>
      <c r="MV46" s="68"/>
      <c r="MW46" s="68"/>
      <c r="MX46" s="68"/>
      <c r="MY46" s="68"/>
      <c r="MZ46" s="68"/>
      <c r="NA46" s="68"/>
      <c r="NB46" s="68"/>
      <c r="NC46" s="68"/>
      <c r="ND46" s="68"/>
      <c r="NE46" s="68"/>
      <c r="NF46" s="68"/>
      <c r="NG46" s="68"/>
      <c r="NH46" s="68"/>
      <c r="NI46" s="68"/>
      <c r="NJ46" s="68"/>
      <c r="NK46" s="68"/>
      <c r="NL46" s="68"/>
      <c r="NM46" s="68"/>
      <c r="NN46" s="68"/>
      <c r="NO46" s="68"/>
      <c r="NP46" s="68"/>
      <c r="NQ46" s="68"/>
      <c r="NR46" s="68"/>
      <c r="NS46" s="68"/>
      <c r="NT46" s="68"/>
      <c r="NU46" s="68"/>
      <c r="NV46" s="68"/>
      <c r="NW46" s="68"/>
      <c r="NX46" s="68"/>
      <c r="NY46" s="68"/>
      <c r="NZ46" s="68"/>
      <c r="OA46" s="68"/>
      <c r="OB46" s="68"/>
      <c r="OC46" s="68"/>
      <c r="OD46" s="68"/>
      <c r="OE46" s="68"/>
      <c r="OF46" s="68"/>
      <c r="OG46" s="68"/>
      <c r="OH46" s="68"/>
      <c r="OI46" s="68"/>
      <c r="OJ46" s="68"/>
      <c r="OK46" s="68"/>
      <c r="OL46" s="68"/>
      <c r="OM46" s="68"/>
      <c r="ON46" s="68"/>
      <c r="OO46" s="68"/>
      <c r="OP46" s="68"/>
      <c r="OQ46" s="68"/>
      <c r="OR46" s="68"/>
      <c r="OS46" s="68"/>
      <c r="OT46" s="68"/>
      <c r="OU46" s="68"/>
      <c r="OV46" s="68"/>
      <c r="OW46" s="68"/>
      <c r="OX46" s="68"/>
      <c r="OY46" s="68"/>
      <c r="OZ46" s="68"/>
      <c r="PA46" s="68"/>
      <c r="PB46" s="68"/>
      <c r="PC46" s="68"/>
      <c r="PD46" s="68"/>
      <c r="PE46" s="68"/>
      <c r="PF46" s="68"/>
      <c r="PG46" s="68"/>
      <c r="PH46" s="68"/>
      <c r="PI46" s="68"/>
      <c r="PJ46" s="68"/>
      <c r="PK46" s="68"/>
      <c r="PL46" s="68"/>
      <c r="PM46" s="68"/>
      <c r="PN46" s="68"/>
      <c r="PO46" s="68"/>
      <c r="PP46" s="68"/>
      <c r="PQ46" s="68"/>
      <c r="PR46" s="68"/>
      <c r="PS46" s="68"/>
      <c r="PT46" s="68"/>
      <c r="PU46" s="68"/>
      <c r="PV46" s="68"/>
      <c r="PW46" s="68"/>
      <c r="PX46" s="68"/>
      <c r="PY46" s="68"/>
      <c r="PZ46" s="68"/>
      <c r="QA46" s="68"/>
      <c r="QB46" s="68"/>
      <c r="QC46" s="68"/>
      <c r="QD46" s="68"/>
      <c r="QE46" s="68"/>
      <c r="QF46" s="68"/>
      <c r="QG46" s="68"/>
      <c r="QH46" s="68"/>
      <c r="QI46" s="68"/>
      <c r="QJ46" s="68"/>
      <c r="QK46" s="68"/>
      <c r="QL46" s="68"/>
      <c r="QM46" s="68"/>
      <c r="QN46" s="68"/>
      <c r="QO46" s="68"/>
      <c r="QP46" s="68"/>
      <c r="QQ46" s="68"/>
      <c r="QR46" s="68"/>
      <c r="QS46" s="68"/>
      <c r="QT46" s="68"/>
      <c r="QU46" s="68"/>
      <c r="QV46" s="68"/>
      <c r="QW46" s="68"/>
      <c r="QX46" s="68"/>
      <c r="QY46" s="68"/>
      <c r="QZ46" s="68"/>
      <c r="RA46" s="68"/>
      <c r="RB46" s="68"/>
      <c r="RC46" s="68"/>
      <c r="RD46" s="68"/>
      <c r="RE46" s="68"/>
      <c r="RF46" s="68"/>
      <c r="RG46" s="68"/>
      <c r="RH46" s="68"/>
      <c r="RI46" s="68"/>
      <c r="RJ46" s="68"/>
      <c r="RK46" s="68"/>
      <c r="RL46" s="68"/>
      <c r="RM46" s="68"/>
      <c r="RN46" s="68"/>
      <c r="RO46" s="68"/>
      <c r="RP46" s="68"/>
      <c r="RQ46" s="68"/>
      <c r="RR46" s="68"/>
      <c r="RS46" s="68"/>
      <c r="RT46" s="68"/>
      <c r="RU46" s="68"/>
      <c r="RV46" s="68"/>
      <c r="RW46" s="68"/>
      <c r="RX46" s="68"/>
      <c r="RY46" s="68"/>
      <c r="RZ46" s="68"/>
      <c r="SA46" s="68"/>
      <c r="SB46" s="68"/>
      <c r="SC46" s="68"/>
      <c r="SD46" s="68"/>
      <c r="SE46" s="68"/>
      <c r="SF46" s="68"/>
      <c r="SG46" s="68"/>
      <c r="SH46" s="68"/>
      <c r="SI46" s="68"/>
      <c r="SJ46" s="68"/>
      <c r="SK46" s="68"/>
      <c r="SL46" s="68"/>
      <c r="SM46" s="68"/>
      <c r="SN46" s="68"/>
      <c r="SO46" s="68"/>
      <c r="SP46" s="68"/>
      <c r="SQ46" s="68"/>
      <c r="SR46" s="68"/>
      <c r="SS46" s="68"/>
      <c r="ST46" s="68"/>
      <c r="SU46" s="68"/>
      <c r="SV46" s="68"/>
      <c r="SW46" s="68"/>
      <c r="SX46" s="68"/>
      <c r="SY46" s="68"/>
      <c r="SZ46" s="68"/>
      <c r="TA46" s="68"/>
      <c r="TB46" s="68"/>
      <c r="TC46" s="68"/>
      <c r="TD46" s="68"/>
      <c r="TE46" s="68"/>
      <c r="TF46" s="68"/>
      <c r="TG46" s="68"/>
      <c r="TH46" s="68"/>
      <c r="TI46" s="68"/>
      <c r="TJ46" s="68"/>
      <c r="TK46" s="68"/>
      <c r="TL46" s="68"/>
      <c r="TM46" s="68"/>
      <c r="TN46" s="68"/>
      <c r="TO46" s="68"/>
      <c r="TP46" s="68"/>
      <c r="TQ46" s="68"/>
      <c r="TR46" s="68"/>
      <c r="TS46" s="68"/>
      <c r="TT46" s="68"/>
      <c r="TU46" s="68"/>
      <c r="TV46" s="68"/>
      <c r="TW46" s="68"/>
      <c r="TX46" s="68"/>
      <c r="TY46" s="68"/>
      <c r="TZ46" s="68"/>
      <c r="UA46" s="68"/>
      <c r="UB46" s="68"/>
      <c r="UC46" s="68"/>
      <c r="UD46" s="68"/>
      <c r="UE46" s="68"/>
      <c r="UF46" s="68"/>
      <c r="UG46" s="68"/>
      <c r="UH46" s="68"/>
      <c r="UI46" s="68"/>
      <c r="UJ46" s="68"/>
      <c r="UK46" s="68"/>
      <c r="UL46" s="68"/>
      <c r="UM46" s="68"/>
      <c r="UN46" s="68"/>
      <c r="UO46" s="68"/>
      <c r="UP46" s="68"/>
      <c r="UQ46" s="68"/>
      <c r="UR46" s="68"/>
      <c r="US46" s="68"/>
      <c r="UT46" s="68"/>
      <c r="UU46" s="68"/>
      <c r="UV46" s="68"/>
      <c r="UW46" s="68"/>
      <c r="UX46" s="68"/>
      <c r="UY46" s="68"/>
      <c r="UZ46" s="68"/>
      <c r="VA46" s="68"/>
      <c r="VB46" s="68"/>
      <c r="VC46" s="68"/>
      <c r="VD46" s="68"/>
      <c r="VE46" s="68"/>
      <c r="VF46" s="68"/>
      <c r="VG46" s="68"/>
      <c r="VH46" s="68"/>
      <c r="VI46" s="68"/>
      <c r="VJ46" s="68"/>
      <c r="VK46" s="68"/>
      <c r="VL46" s="68"/>
      <c r="VM46" s="68"/>
      <c r="VN46" s="68"/>
      <c r="VO46" s="68"/>
      <c r="VP46" s="68"/>
      <c r="VQ46" s="68"/>
      <c r="VR46" s="68"/>
      <c r="VS46" s="68"/>
      <c r="VT46" s="68"/>
      <c r="VU46" s="68"/>
      <c r="VV46" s="68"/>
      <c r="VW46" s="68"/>
      <c r="VX46" s="68"/>
      <c r="VY46" s="68"/>
      <c r="VZ46" s="68"/>
      <c r="WA46" s="68"/>
      <c r="WB46" s="68"/>
      <c r="WC46" s="68"/>
      <c r="WD46" s="68"/>
      <c r="WE46" s="68"/>
      <c r="WF46" s="68"/>
      <c r="WG46" s="68"/>
      <c r="WH46" s="68"/>
      <c r="WI46" s="68"/>
      <c r="WJ46" s="68"/>
      <c r="WK46" s="68"/>
      <c r="WL46" s="68"/>
      <c r="WM46" s="68"/>
      <c r="WN46" s="68"/>
      <c r="WO46" s="68"/>
      <c r="WP46" s="68"/>
      <c r="WQ46" s="68"/>
      <c r="WR46" s="68"/>
      <c r="WS46" s="68"/>
      <c r="WT46" s="68"/>
      <c r="WU46" s="68"/>
      <c r="WV46" s="68"/>
      <c r="WW46" s="68"/>
      <c r="WX46" s="68"/>
      <c r="WY46" s="68"/>
      <c r="WZ46" s="68"/>
      <c r="XA46" s="68"/>
      <c r="XB46" s="68"/>
      <c r="XC46" s="68"/>
      <c r="XD46" s="68"/>
      <c r="XE46" s="68"/>
      <c r="XF46" s="68"/>
      <c r="XG46" s="68"/>
      <c r="XH46" s="68"/>
      <c r="XI46" s="68"/>
      <c r="XJ46" s="68"/>
      <c r="XK46" s="68"/>
      <c r="XL46" s="68"/>
      <c r="XM46" s="68"/>
      <c r="XN46" s="68"/>
      <c r="XO46" s="68"/>
      <c r="XP46" s="68"/>
      <c r="XQ46" s="68"/>
      <c r="XR46" s="68"/>
      <c r="XS46" s="68"/>
      <c r="XT46" s="68"/>
      <c r="XU46" s="68"/>
      <c r="XV46" s="68"/>
      <c r="XW46" s="68"/>
      <c r="XX46" s="68"/>
      <c r="XY46" s="68"/>
      <c r="XZ46" s="68"/>
      <c r="YA46" s="68"/>
      <c r="YB46" s="68"/>
      <c r="YC46" s="68"/>
      <c r="YD46" s="68"/>
      <c r="YE46" s="68"/>
      <c r="YF46" s="68"/>
      <c r="YG46" s="68"/>
      <c r="YH46" s="68"/>
      <c r="YI46" s="68"/>
      <c r="YJ46" s="68"/>
      <c r="YK46" s="68"/>
      <c r="YL46" s="68"/>
      <c r="YM46" s="68"/>
      <c r="YN46" s="68"/>
      <c r="YO46" s="68"/>
      <c r="YP46" s="68"/>
      <c r="YQ46" s="68"/>
      <c r="YR46" s="68"/>
      <c r="YS46" s="68"/>
      <c r="YT46" s="68"/>
      <c r="YU46" s="68"/>
      <c r="YV46" s="68"/>
      <c r="YW46" s="68"/>
      <c r="YX46" s="68"/>
      <c r="YY46" s="68"/>
      <c r="YZ46" s="68"/>
      <c r="ZA46" s="68"/>
      <c r="ZB46" s="68"/>
      <c r="ZC46" s="68"/>
      <c r="ZD46" s="68"/>
      <c r="ZE46" s="68"/>
      <c r="ZF46" s="68"/>
      <c r="ZG46" s="68"/>
      <c r="ZH46" s="68"/>
      <c r="ZI46" s="68"/>
      <c r="ZJ46" s="68"/>
      <c r="ZK46" s="68"/>
      <c r="ZL46" s="68"/>
      <c r="ZM46" s="68"/>
      <c r="ZN46" s="68"/>
      <c r="ZO46" s="68"/>
      <c r="ZP46" s="68"/>
      <c r="ZQ46" s="68"/>
      <c r="ZR46" s="68"/>
      <c r="ZS46" s="68"/>
      <c r="ZT46" s="68"/>
      <c r="ZU46" s="68"/>
      <c r="ZV46" s="68"/>
      <c r="ZW46" s="68"/>
      <c r="ZX46" s="68"/>
      <c r="ZY46" s="68"/>
      <c r="ZZ46" s="68"/>
      <c r="AAA46" s="68"/>
      <c r="AAB46" s="68"/>
      <c r="AAC46" s="68"/>
      <c r="AAD46" s="68"/>
      <c r="AAE46" s="68"/>
      <c r="AAF46" s="68"/>
      <c r="AAG46" s="68"/>
      <c r="AAH46" s="68"/>
      <c r="AAI46" s="68"/>
      <c r="AAJ46" s="68"/>
      <c r="AAK46" s="68"/>
      <c r="AAL46" s="68"/>
      <c r="AAM46" s="68"/>
      <c r="AAN46" s="68"/>
      <c r="AAO46" s="68"/>
      <c r="AAP46" s="68"/>
      <c r="AAQ46" s="68"/>
      <c r="AAR46" s="68"/>
      <c r="AAS46" s="68"/>
      <c r="AAT46" s="68"/>
      <c r="AAU46" s="68"/>
      <c r="AAV46" s="68"/>
      <c r="AAW46" s="68"/>
      <c r="AAX46" s="68"/>
      <c r="AAY46" s="68"/>
      <c r="AAZ46" s="68"/>
      <c r="ABA46" s="68"/>
      <c r="ABB46" s="68"/>
      <c r="ABC46" s="68"/>
      <c r="ABD46" s="68"/>
      <c r="ABE46" s="68"/>
      <c r="ABF46" s="68"/>
      <c r="ABG46" s="68"/>
      <c r="ABH46" s="68"/>
      <c r="ABI46" s="68"/>
      <c r="ABJ46" s="68"/>
      <c r="ABK46" s="68"/>
      <c r="ABL46" s="68"/>
      <c r="ABM46" s="68"/>
      <c r="ABN46" s="68"/>
      <c r="ABO46" s="68"/>
      <c r="ABP46" s="68"/>
      <c r="ABQ46" s="68"/>
      <c r="ABR46" s="68"/>
      <c r="ABS46" s="68"/>
      <c r="ABT46" s="68"/>
      <c r="ABU46" s="68"/>
      <c r="ABV46" s="68"/>
      <c r="ABW46" s="68"/>
      <c r="ABX46" s="68"/>
      <c r="ABY46" s="68"/>
      <c r="ABZ46" s="68"/>
      <c r="ACA46" s="68"/>
      <c r="ACB46" s="68"/>
      <c r="ACC46" s="68"/>
      <c r="ACD46" s="68"/>
      <c r="ACE46" s="68"/>
      <c r="ACF46" s="68"/>
      <c r="ACG46" s="68"/>
      <c r="ACH46" s="68"/>
      <c r="ACI46" s="68"/>
      <c r="ACJ46" s="68"/>
      <c r="ACK46" s="68"/>
      <c r="ACL46" s="68"/>
      <c r="ACM46" s="68"/>
      <c r="ACN46" s="68"/>
      <c r="ACO46" s="68"/>
      <c r="ACP46" s="68"/>
      <c r="ACQ46" s="68"/>
      <c r="ACR46" s="68"/>
      <c r="ACS46" s="68"/>
      <c r="ACT46" s="68"/>
      <c r="ACU46" s="68"/>
      <c r="ACV46" s="68"/>
      <c r="ACW46" s="68"/>
      <c r="ACX46" s="68"/>
      <c r="ACY46" s="68"/>
      <c r="ACZ46" s="68"/>
      <c r="ADA46" s="68"/>
      <c r="ADB46" s="68"/>
      <c r="ADC46" s="68"/>
      <c r="ADD46" s="68"/>
      <c r="ADE46" s="68"/>
      <c r="ADF46" s="68"/>
      <c r="ADG46" s="68"/>
      <c r="ADH46" s="68"/>
      <c r="ADI46" s="68"/>
      <c r="ADJ46" s="68"/>
      <c r="ADK46" s="68"/>
      <c r="ADL46" s="68"/>
      <c r="ADM46" s="68"/>
      <c r="ADN46" s="68"/>
      <c r="ADO46" s="68"/>
      <c r="ADP46" s="68"/>
      <c r="ADQ46" s="68"/>
      <c r="ADR46" s="68"/>
      <c r="ADS46" s="68"/>
      <c r="ADT46" s="68"/>
      <c r="ADU46" s="68"/>
      <c r="ADV46" s="68"/>
      <c r="ADW46" s="68"/>
      <c r="ADX46" s="68"/>
      <c r="ADY46" s="68"/>
      <c r="ADZ46" s="68"/>
      <c r="AEA46" s="68"/>
      <c r="AEB46" s="68"/>
      <c r="AEC46" s="68"/>
      <c r="AED46" s="68"/>
      <c r="AEE46" s="68"/>
      <c r="AEF46" s="68"/>
      <c r="AEG46" s="68"/>
      <c r="AEH46" s="68"/>
      <c r="AEI46" s="68"/>
      <c r="AEJ46" s="68"/>
      <c r="AEK46" s="68"/>
      <c r="AEL46" s="68"/>
      <c r="AEM46" s="68"/>
      <c r="AEN46" s="68"/>
      <c r="AEO46" s="68"/>
      <c r="AEP46" s="68"/>
      <c r="AEQ46" s="68"/>
      <c r="AER46" s="68"/>
      <c r="AES46" s="68"/>
      <c r="AET46" s="68"/>
      <c r="AEU46" s="68"/>
      <c r="AEV46" s="68"/>
      <c r="AEW46" s="68"/>
      <c r="AEX46" s="68"/>
      <c r="AEY46" s="68"/>
      <c r="AEZ46" s="68"/>
      <c r="AFA46" s="68"/>
      <c r="AFB46" s="68"/>
      <c r="AFC46" s="68"/>
      <c r="AFD46" s="68"/>
      <c r="AFE46" s="68"/>
      <c r="AFF46" s="68"/>
      <c r="AFG46" s="68"/>
      <c r="AFH46" s="68"/>
      <c r="AFI46" s="68"/>
      <c r="AFJ46" s="68"/>
      <c r="AFK46" s="68"/>
      <c r="AFL46" s="68"/>
      <c r="AFM46" s="68"/>
      <c r="AFN46" s="68"/>
      <c r="AFO46" s="68"/>
      <c r="AFP46" s="68"/>
      <c r="AFQ46" s="68"/>
      <c r="AFR46" s="68"/>
      <c r="AFS46" s="68"/>
      <c r="AFT46" s="68"/>
      <c r="AFU46" s="68"/>
      <c r="AFV46" s="68"/>
      <c r="AFW46" s="68"/>
      <c r="AFX46" s="68"/>
      <c r="AFY46" s="68"/>
      <c r="AFZ46" s="68"/>
      <c r="AGA46" s="68"/>
      <c r="AGB46" s="68"/>
      <c r="AGC46" s="68"/>
      <c r="AGD46" s="68"/>
      <c r="AGE46" s="68"/>
      <c r="AGF46" s="68"/>
      <c r="AGG46" s="68"/>
      <c r="AGH46" s="68"/>
      <c r="AGI46" s="68"/>
      <c r="AGJ46" s="68"/>
      <c r="AGK46" s="68"/>
      <c r="AGL46" s="68"/>
      <c r="AGM46" s="68"/>
      <c r="AGN46" s="68"/>
      <c r="AGO46" s="68"/>
      <c r="AGP46" s="68"/>
      <c r="AGQ46" s="68"/>
      <c r="AGR46" s="68"/>
      <c r="AGS46" s="68"/>
      <c r="AGT46" s="68"/>
      <c r="AGU46" s="68"/>
      <c r="AGV46" s="68"/>
      <c r="AGW46" s="68"/>
      <c r="AGX46" s="68"/>
      <c r="AGY46" s="68"/>
      <c r="AGZ46" s="68"/>
      <c r="AHA46" s="68"/>
      <c r="AHB46" s="68"/>
      <c r="AHC46" s="68"/>
      <c r="AHD46" s="68"/>
      <c r="AHE46" s="68"/>
      <c r="AHF46" s="68"/>
      <c r="AHG46" s="68"/>
      <c r="AHH46" s="68"/>
      <c r="AHI46" s="68"/>
      <c r="AHJ46" s="68"/>
      <c r="AHK46" s="68"/>
      <c r="AHL46" s="68"/>
      <c r="AHM46" s="68"/>
      <c r="AHN46" s="68"/>
      <c r="AHO46" s="68"/>
      <c r="AHP46" s="68"/>
      <c r="AHQ46" s="68"/>
      <c r="AHR46" s="68"/>
      <c r="AHS46" s="68"/>
      <c r="AHT46" s="68"/>
      <c r="AHU46" s="68"/>
      <c r="AHV46" s="68"/>
      <c r="AHW46" s="68"/>
      <c r="AHX46" s="68"/>
      <c r="AHY46" s="68"/>
      <c r="AHZ46" s="68"/>
      <c r="AIA46" s="68"/>
      <c r="AIB46" s="68"/>
      <c r="AIC46" s="68"/>
      <c r="AID46" s="68"/>
      <c r="AIE46" s="68"/>
      <c r="AIF46" s="68"/>
      <c r="AIG46" s="68"/>
      <c r="AIH46" s="68"/>
      <c r="AII46" s="68"/>
      <c r="AIJ46" s="68"/>
      <c r="AIK46" s="68"/>
      <c r="AIL46" s="68"/>
      <c r="AIM46" s="68"/>
      <c r="AIN46" s="68"/>
      <c r="AIO46" s="68"/>
      <c r="AIP46" s="68"/>
      <c r="AIQ46" s="68"/>
      <c r="AIR46" s="68"/>
      <c r="AIS46" s="68"/>
      <c r="AIT46" s="68"/>
      <c r="AIU46" s="68"/>
      <c r="AIV46" s="68"/>
      <c r="AIW46" s="68"/>
      <c r="AIX46" s="68"/>
      <c r="AIY46" s="68"/>
      <c r="AIZ46" s="68"/>
      <c r="AJA46" s="68"/>
      <c r="AJB46" s="68"/>
      <c r="AJC46" s="68"/>
      <c r="AJD46" s="68"/>
      <c r="AJE46" s="68"/>
      <c r="AJF46" s="68"/>
      <c r="AJG46" s="68"/>
      <c r="AJH46" s="68"/>
      <c r="AJI46" s="68"/>
      <c r="AJJ46" s="68"/>
      <c r="AJK46" s="68"/>
      <c r="AJL46" s="68"/>
      <c r="AJM46" s="68"/>
      <c r="AJN46" s="68"/>
      <c r="AJO46" s="68"/>
      <c r="AJP46" s="68"/>
      <c r="AJQ46" s="68"/>
      <c r="AJR46" s="68"/>
      <c r="AJS46" s="68"/>
      <c r="AJT46" s="68"/>
      <c r="AJU46" s="68"/>
      <c r="AJV46" s="68"/>
      <c r="AJW46" s="68"/>
      <c r="AJX46" s="68"/>
      <c r="AJY46" s="68"/>
      <c r="AJZ46" s="68"/>
      <c r="AKA46" s="68"/>
      <c r="AKB46" s="68"/>
      <c r="AKC46" s="68"/>
      <c r="AKD46" s="68"/>
      <c r="AKE46" s="68"/>
      <c r="AKF46" s="68"/>
      <c r="AKG46" s="68"/>
      <c r="AKH46" s="68"/>
      <c r="AKI46" s="68"/>
      <c r="AKJ46" s="68"/>
      <c r="AKK46" s="68"/>
      <c r="AKL46" s="68"/>
      <c r="AKM46" s="68"/>
      <c r="AKN46" s="68"/>
      <c r="AKO46" s="68"/>
      <c r="AKP46" s="68"/>
      <c r="AKQ46" s="68"/>
      <c r="AKR46" s="68"/>
      <c r="AKS46" s="68"/>
      <c r="AKT46" s="68"/>
      <c r="AKU46" s="68"/>
      <c r="AKV46" s="68"/>
      <c r="AKW46" s="68"/>
      <c r="AKX46" s="68"/>
      <c r="AKY46" s="68"/>
      <c r="AKZ46" s="68"/>
      <c r="ALA46" s="68"/>
      <c r="ALB46" s="68"/>
      <c r="ALC46" s="68"/>
      <c r="ALD46" s="68"/>
      <c r="ALE46" s="68"/>
      <c r="ALF46" s="68"/>
      <c r="ALG46" s="68"/>
      <c r="ALH46" s="68"/>
      <c r="ALI46" s="68"/>
      <c r="ALJ46" s="68"/>
      <c r="ALK46" s="68"/>
      <c r="ALL46" s="68"/>
      <c r="ALM46" s="68"/>
      <c r="ALN46" s="68"/>
      <c r="ALO46" s="68"/>
      <c r="ALP46" s="68"/>
      <c r="ALQ46" s="68"/>
      <c r="ALR46" s="68"/>
      <c r="ALS46" s="68"/>
      <c r="ALT46" s="68"/>
      <c r="ALU46" s="68"/>
      <c r="ALV46" s="68"/>
      <c r="ALW46" s="68"/>
      <c r="ALX46" s="68"/>
      <c r="ALY46" s="68"/>
      <c r="ALZ46" s="68"/>
      <c r="AMA46" s="68"/>
      <c r="AMB46" s="68"/>
      <c r="AMC46" s="68"/>
      <c r="AMD46" s="68"/>
      <c r="AME46" s="68"/>
      <c r="AMF46" s="68"/>
      <c r="AMG46" s="68"/>
      <c r="AMH46" s="68"/>
      <c r="AMI46" s="68"/>
      <c r="AMJ46" s="68"/>
    </row>
    <row r="47" customFormat="false" ht="14.25" hidden="false" customHeight="true" outlineLevel="0" collapsed="false">
      <c r="A47" s="89" t="n">
        <v>204</v>
      </c>
      <c r="B47" s="90" t="s">
        <v>79</v>
      </c>
      <c r="C47" s="91" t="n">
        <v>35674500</v>
      </c>
      <c r="D47" s="91" t="n">
        <v>35664400</v>
      </c>
      <c r="E47" s="91" t="n">
        <f aca="false">D47-C47</f>
        <v>-10100</v>
      </c>
    </row>
    <row r="48" customFormat="false" ht="14.25" hidden="false" customHeight="true" outlineLevel="0" collapsed="false">
      <c r="A48" s="89" t="n">
        <v>207</v>
      </c>
      <c r="B48" s="92" t="s">
        <v>80</v>
      </c>
      <c r="C48" s="91" t="n">
        <v>17481350</v>
      </c>
      <c r="D48" s="91" t="n">
        <v>17481350</v>
      </c>
      <c r="E48" s="91" t="n">
        <f aca="false">D48-C48</f>
        <v>0</v>
      </c>
    </row>
    <row r="49" customFormat="false" ht="15" hidden="false" customHeight="false" outlineLevel="0" collapsed="false">
      <c r="A49" s="89"/>
      <c r="B49" s="93" t="s">
        <v>81</v>
      </c>
      <c r="C49" s="94" t="n">
        <f aca="false">C42+C20+C9</f>
        <v>1444012045.86</v>
      </c>
      <c r="D49" s="94" t="n">
        <f aca="false">D42+D20+D9</f>
        <v>1411305845.06</v>
      </c>
      <c r="E49" s="95" t="n">
        <f aca="false">E42+E20+E9</f>
        <v>-32706200.8</v>
      </c>
    </row>
    <row r="50" customFormat="false" ht="15" hidden="false" customHeight="false" outlineLevel="0" collapsed="false">
      <c r="A50" s="96"/>
      <c r="B50" s="97"/>
      <c r="C50" s="98"/>
      <c r="D50" s="98"/>
      <c r="E50" s="99"/>
    </row>
    <row r="51" customFormat="false" ht="15" hidden="false" customHeight="false" outlineLevel="0" collapsed="false">
      <c r="D51" s="44"/>
    </row>
    <row r="52" customFormat="false" ht="15" hidden="false" customHeight="false" outlineLevel="0" collapsed="false">
      <c r="C52" s="100"/>
      <c r="D52" s="100"/>
      <c r="E52" s="44"/>
    </row>
    <row r="53" customFormat="false" ht="15" hidden="false" customHeight="false" outlineLevel="0" collapsed="false">
      <c r="C53" s="100"/>
      <c r="D53" s="100"/>
    </row>
    <row r="54" customFormat="false" ht="15" hidden="false" customHeight="false" outlineLevel="0" collapsed="false">
      <c r="C54" s="100"/>
      <c r="D54" s="100"/>
    </row>
    <row r="55" customFormat="false" ht="15" hidden="false" customHeight="false" outlineLevel="0" collapsed="false">
      <c r="D55" s="44"/>
      <c r="E55" s="44"/>
    </row>
    <row r="56" customFormat="false" ht="15" hidden="false" customHeight="false" outlineLevel="0" collapsed="false">
      <c r="D56" s="44"/>
    </row>
    <row r="1048576" customFormat="false" ht="12.8" hidden="false" customHeight="false" outlineLevel="0" collapsed="false"/>
  </sheetData>
  <mergeCells count="9">
    <mergeCell ref="D1:E1"/>
    <mergeCell ref="C2:E2"/>
    <mergeCell ref="A3:E3"/>
    <mergeCell ref="A5:E5"/>
    <mergeCell ref="A7:A8"/>
    <mergeCell ref="B7:B8"/>
    <mergeCell ref="C7:C8"/>
    <mergeCell ref="D7:D8"/>
    <mergeCell ref="E7:E8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51"/>
  <sheetViews>
    <sheetView showFormulas="false" showGridLines="true" showRowColHeaders="true" showZeros="true" rightToLeft="false" tabSelected="true" showOutlineSymbols="true" defaultGridColor="true" view="normal" topLeftCell="A30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75" zeroHeight="false" outlineLevelRow="0" outlineLevelCol="0"/>
  <cols>
    <col collapsed="false" customWidth="true" hidden="false" outlineLevel="0" max="1" min="1" style="101" width="7.71"/>
    <col collapsed="false" customWidth="true" hidden="false" outlineLevel="0" max="2" min="2" style="102" width="42.4"/>
    <col collapsed="false" customWidth="true" hidden="false" outlineLevel="0" max="3" min="3" style="6" width="15.57"/>
    <col collapsed="false" customWidth="true" hidden="false" outlineLevel="0" max="4" min="4" style="6" width="16.29"/>
    <col collapsed="false" customWidth="true" hidden="false" outlineLevel="0" max="6" min="5" style="6" width="13.57"/>
    <col collapsed="false" customWidth="true" hidden="false" outlineLevel="0" max="7" min="7" style="6" width="14.15"/>
    <col collapsed="false" customWidth="true" hidden="true" outlineLevel="0" max="8" min="8" style="6" width="15.57"/>
    <col collapsed="false" customWidth="true" hidden="true" outlineLevel="0" max="9" min="9" style="103" width="19"/>
    <col collapsed="false" customWidth="true" hidden="true" outlineLevel="0" max="10" min="10" style="104" width="13.35"/>
    <col collapsed="false" customWidth="true" hidden="true" outlineLevel="0" max="12" min="11" style="103" width="21.29"/>
    <col collapsed="false" customWidth="true" hidden="true" outlineLevel="0" max="13" min="13" style="103" width="18.12"/>
    <col collapsed="false" customWidth="true" hidden="true" outlineLevel="0" max="14" min="14" style="103" width="21.29"/>
    <col collapsed="false" customWidth="true" hidden="true" outlineLevel="0" max="15" min="15" style="105" width="15.29"/>
    <col collapsed="false" customWidth="true" hidden="true" outlineLevel="0" max="16" min="16" style="106" width="12.71"/>
    <col collapsed="false" customWidth="true" hidden="true" outlineLevel="0" max="17" min="17" style="107" width="10.57"/>
    <col collapsed="false" customWidth="true" hidden="true" outlineLevel="0" max="54" min="18" style="107" width="9.13"/>
    <col collapsed="false" customWidth="true" hidden="false" outlineLevel="0" max="1024" min="55" style="107" width="9.13"/>
  </cols>
  <sheetData>
    <row r="1" customFormat="false" ht="12.8" hidden="false" customHeight="false" outlineLevel="0" collapsed="false">
      <c r="F1" s="8" t="s">
        <v>82</v>
      </c>
      <c r="G1" s="8"/>
    </row>
    <row r="2" customFormat="false" ht="12.8" hidden="false" customHeight="false" outlineLevel="0" collapsed="false">
      <c r="C2" s="45"/>
      <c r="D2" s="45"/>
      <c r="E2" s="10" t="s">
        <v>83</v>
      </c>
      <c r="F2" s="10"/>
      <c r="G2" s="10"/>
    </row>
    <row r="3" customFormat="false" ht="46.25" hidden="false" customHeight="true" outlineLevel="0" collapsed="false">
      <c r="C3" s="12" t="s">
        <v>2</v>
      </c>
      <c r="D3" s="12"/>
      <c r="E3" s="12"/>
      <c r="F3" s="12"/>
      <c r="G3" s="12"/>
    </row>
    <row r="6" customFormat="false" ht="15" hidden="false" customHeight="false" outlineLevel="0" collapsed="false">
      <c r="F6" s="108"/>
      <c r="G6" s="108"/>
    </row>
    <row r="7" customFormat="false" ht="12.75" hidden="false" customHeight="false" outlineLevel="0" collapsed="false">
      <c r="F7" s="109"/>
      <c r="G7" s="109"/>
      <c r="I7" s="5" t="n">
        <f aca="false">H12-G12</f>
        <v>0</v>
      </c>
    </row>
    <row r="8" customFormat="false" ht="35.25" hidden="false" customHeight="true" outlineLevel="0" collapsed="false">
      <c r="A8" s="110" t="s">
        <v>84</v>
      </c>
      <c r="B8" s="110"/>
      <c r="C8" s="110"/>
      <c r="D8" s="110"/>
      <c r="E8" s="110"/>
      <c r="F8" s="110"/>
      <c r="G8" s="110"/>
    </row>
    <row r="9" customFormat="false" ht="12.75" hidden="false" customHeight="false" outlineLevel="0" collapsed="false">
      <c r="G9" s="111" t="s">
        <v>36</v>
      </c>
    </row>
    <row r="10" customFormat="false" ht="47.75" hidden="false" customHeight="true" outlineLevel="0" collapsed="false">
      <c r="A10" s="112" t="s">
        <v>85</v>
      </c>
      <c r="B10" s="112" t="s">
        <v>86</v>
      </c>
      <c r="C10" s="113" t="str">
        <f aca="false">'[1]1-осн'!B4</f>
        <v>Решение № 90 от 30.10.2023</v>
      </c>
      <c r="D10" s="113" t="s">
        <v>87</v>
      </c>
      <c r="E10" s="113" t="s">
        <v>88</v>
      </c>
      <c r="F10" s="113" t="s">
        <v>89</v>
      </c>
      <c r="G10" s="113"/>
      <c r="H10" s="114"/>
      <c r="I10" s="115" t="s">
        <v>90</v>
      </c>
      <c r="J10" s="116" t="s">
        <v>91</v>
      </c>
      <c r="K10" s="117" t="s">
        <v>92</v>
      </c>
      <c r="L10" s="117"/>
      <c r="M10" s="115" t="s">
        <v>93</v>
      </c>
      <c r="N10" s="115" t="s">
        <v>94</v>
      </c>
      <c r="O10" s="118" t="s">
        <v>95</v>
      </c>
      <c r="P10" s="119" t="s">
        <v>96</v>
      </c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R10" s="120"/>
      <c r="BS10" s="120"/>
      <c r="BT10" s="120"/>
      <c r="BU10" s="120"/>
      <c r="BV10" s="120"/>
      <c r="BW10" s="120"/>
      <c r="BX10" s="120"/>
      <c r="BY10" s="120"/>
      <c r="BZ10" s="120"/>
      <c r="CA10" s="120"/>
      <c r="CB10" s="120"/>
      <c r="CC10" s="120"/>
      <c r="CD10" s="120"/>
      <c r="CE10" s="120"/>
      <c r="CF10" s="120"/>
      <c r="CG10" s="120"/>
      <c r="CH10" s="120"/>
      <c r="CI10" s="120"/>
      <c r="CJ10" s="120"/>
      <c r="CK10" s="120"/>
      <c r="CL10" s="120"/>
      <c r="CM10" s="120"/>
      <c r="CN10" s="120"/>
      <c r="CO10" s="120"/>
      <c r="CP10" s="120"/>
      <c r="CQ10" s="120"/>
      <c r="CR10" s="120"/>
      <c r="CS10" s="120"/>
      <c r="CT10" s="120"/>
      <c r="CU10" s="120"/>
      <c r="CV10" s="120"/>
      <c r="CW10" s="120"/>
      <c r="CX10" s="120"/>
      <c r="CY10" s="120"/>
      <c r="CZ10" s="120"/>
      <c r="DA10" s="120"/>
      <c r="DB10" s="120"/>
      <c r="DC10" s="120"/>
      <c r="DD10" s="120"/>
      <c r="DE10" s="120"/>
      <c r="DF10" s="120"/>
      <c r="DG10" s="120"/>
      <c r="DH10" s="120"/>
      <c r="DI10" s="120"/>
      <c r="DJ10" s="120"/>
      <c r="DK10" s="120"/>
      <c r="DL10" s="120"/>
      <c r="DM10" s="120"/>
      <c r="DN10" s="120"/>
      <c r="DO10" s="120"/>
      <c r="DP10" s="120"/>
      <c r="DQ10" s="120"/>
      <c r="DR10" s="120"/>
      <c r="DS10" s="120"/>
      <c r="DT10" s="120"/>
      <c r="DU10" s="120"/>
      <c r="DV10" s="120"/>
      <c r="DW10" s="120"/>
      <c r="DX10" s="120"/>
      <c r="DY10" s="120"/>
      <c r="DZ10" s="120"/>
      <c r="EA10" s="120"/>
      <c r="EB10" s="120"/>
      <c r="EC10" s="120"/>
      <c r="ED10" s="120"/>
      <c r="EE10" s="120"/>
      <c r="EF10" s="120"/>
      <c r="EG10" s="120"/>
      <c r="EH10" s="120"/>
      <c r="EI10" s="120"/>
      <c r="EJ10" s="120"/>
      <c r="EK10" s="120"/>
      <c r="EL10" s="120"/>
      <c r="EM10" s="120"/>
      <c r="EN10" s="120"/>
      <c r="EO10" s="120"/>
      <c r="EP10" s="120"/>
      <c r="EQ10" s="120"/>
      <c r="ER10" s="120"/>
      <c r="ES10" s="120"/>
      <c r="ET10" s="120"/>
      <c r="EU10" s="120"/>
      <c r="EV10" s="120"/>
      <c r="EW10" s="120"/>
      <c r="EX10" s="120"/>
      <c r="EY10" s="120"/>
      <c r="EZ10" s="120"/>
      <c r="FA10" s="120"/>
      <c r="FB10" s="120"/>
      <c r="FC10" s="120"/>
      <c r="FD10" s="120"/>
      <c r="FE10" s="120"/>
      <c r="FF10" s="120"/>
      <c r="FG10" s="120"/>
      <c r="FH10" s="120"/>
      <c r="FI10" s="120"/>
      <c r="FJ10" s="120"/>
      <c r="FK10" s="120"/>
      <c r="FL10" s="120"/>
      <c r="FM10" s="120"/>
      <c r="FN10" s="120"/>
      <c r="FO10" s="120"/>
      <c r="FP10" s="120"/>
      <c r="FQ10" s="120"/>
      <c r="FR10" s="120"/>
      <c r="FS10" s="120"/>
      <c r="FT10" s="120"/>
      <c r="FU10" s="120"/>
      <c r="FV10" s="120"/>
      <c r="FW10" s="120"/>
      <c r="FX10" s="120"/>
      <c r="FY10" s="120"/>
      <c r="FZ10" s="120"/>
      <c r="GA10" s="120"/>
      <c r="GB10" s="120"/>
      <c r="GC10" s="120"/>
      <c r="GD10" s="120"/>
      <c r="GE10" s="120"/>
      <c r="GF10" s="120"/>
      <c r="GG10" s="120"/>
      <c r="GH10" s="120"/>
      <c r="GI10" s="120"/>
      <c r="GJ10" s="120"/>
      <c r="GK10" s="120"/>
      <c r="GL10" s="120"/>
      <c r="GM10" s="120"/>
      <c r="GN10" s="120"/>
      <c r="GO10" s="120"/>
      <c r="GP10" s="120"/>
      <c r="GQ10" s="120"/>
      <c r="GR10" s="120"/>
      <c r="GS10" s="120"/>
      <c r="GT10" s="120"/>
      <c r="GU10" s="120"/>
      <c r="GV10" s="120"/>
      <c r="GW10" s="120"/>
      <c r="GX10" s="120"/>
      <c r="GY10" s="120"/>
      <c r="GZ10" s="120"/>
      <c r="HA10" s="120"/>
      <c r="HB10" s="120"/>
      <c r="HC10" s="120"/>
      <c r="HD10" s="120"/>
      <c r="HE10" s="120"/>
      <c r="HF10" s="120"/>
      <c r="HG10" s="120"/>
      <c r="HH10" s="120"/>
      <c r="HI10" s="120"/>
      <c r="HJ10" s="120"/>
      <c r="HK10" s="120"/>
      <c r="HL10" s="120"/>
      <c r="HM10" s="120"/>
      <c r="HN10" s="120"/>
      <c r="HO10" s="120"/>
      <c r="HP10" s="120"/>
      <c r="HQ10" s="120"/>
      <c r="HR10" s="120"/>
      <c r="HS10" s="120"/>
      <c r="HT10" s="120"/>
      <c r="HU10" s="120"/>
      <c r="HV10" s="120"/>
      <c r="HW10" s="120"/>
      <c r="HX10" s="120"/>
      <c r="HY10" s="120"/>
      <c r="HZ10" s="120"/>
      <c r="IA10" s="120"/>
      <c r="IB10" s="120"/>
      <c r="IC10" s="120"/>
      <c r="ID10" s="120"/>
      <c r="IE10" s="120"/>
      <c r="IF10" s="120"/>
      <c r="IG10" s="120"/>
      <c r="IH10" s="120"/>
      <c r="II10" s="120"/>
      <c r="IJ10" s="120"/>
      <c r="IK10" s="120"/>
      <c r="IL10" s="120"/>
      <c r="IM10" s="120"/>
      <c r="IN10" s="120"/>
      <c r="IO10" s="120"/>
      <c r="IP10" s="120"/>
      <c r="IQ10" s="120"/>
      <c r="IR10" s="120"/>
      <c r="IS10" s="120"/>
      <c r="IT10" s="120"/>
      <c r="IU10" s="120"/>
      <c r="IV10" s="120"/>
      <c r="IW10" s="120"/>
      <c r="IX10" s="120"/>
      <c r="IY10" s="120"/>
      <c r="IZ10" s="120"/>
      <c r="JA10" s="120"/>
      <c r="JB10" s="120"/>
      <c r="JC10" s="120"/>
      <c r="JD10" s="120"/>
      <c r="JE10" s="120"/>
      <c r="JF10" s="120"/>
      <c r="JG10" s="120"/>
      <c r="JH10" s="120"/>
      <c r="JI10" s="120"/>
      <c r="JJ10" s="120"/>
      <c r="JK10" s="120"/>
      <c r="JL10" s="120"/>
      <c r="JM10" s="120"/>
      <c r="JN10" s="120"/>
      <c r="JO10" s="120"/>
      <c r="JP10" s="120"/>
      <c r="JQ10" s="120"/>
      <c r="JR10" s="120"/>
      <c r="JS10" s="120"/>
      <c r="JT10" s="120"/>
      <c r="JU10" s="120"/>
      <c r="JV10" s="120"/>
      <c r="JW10" s="120"/>
      <c r="JX10" s="120"/>
      <c r="JY10" s="120"/>
      <c r="JZ10" s="120"/>
      <c r="KA10" s="120"/>
      <c r="KB10" s="120"/>
      <c r="KC10" s="120"/>
      <c r="KD10" s="120"/>
      <c r="KE10" s="120"/>
      <c r="KF10" s="120"/>
      <c r="KG10" s="120"/>
      <c r="KH10" s="120"/>
      <c r="KI10" s="120"/>
      <c r="KJ10" s="120"/>
      <c r="KK10" s="120"/>
      <c r="KL10" s="120"/>
      <c r="KM10" s="120"/>
      <c r="KN10" s="120"/>
      <c r="KO10" s="120"/>
      <c r="KP10" s="120"/>
      <c r="KQ10" s="120"/>
      <c r="KR10" s="120"/>
      <c r="KS10" s="120"/>
      <c r="KT10" s="120"/>
      <c r="KU10" s="120"/>
      <c r="KV10" s="120"/>
      <c r="KW10" s="120"/>
      <c r="KX10" s="120"/>
      <c r="KY10" s="120"/>
      <c r="KZ10" s="120"/>
      <c r="LA10" s="120"/>
      <c r="LB10" s="120"/>
      <c r="LC10" s="120"/>
      <c r="LD10" s="120"/>
      <c r="LE10" s="120"/>
      <c r="LF10" s="120"/>
      <c r="LG10" s="120"/>
      <c r="LH10" s="120"/>
      <c r="LI10" s="120"/>
      <c r="LJ10" s="120"/>
      <c r="LK10" s="120"/>
      <c r="LL10" s="120"/>
      <c r="LM10" s="120"/>
      <c r="LN10" s="120"/>
      <c r="LO10" s="120"/>
      <c r="LP10" s="120"/>
      <c r="LQ10" s="120"/>
      <c r="LR10" s="120"/>
      <c r="LS10" s="120"/>
      <c r="LT10" s="120"/>
      <c r="LU10" s="120"/>
      <c r="LV10" s="120"/>
      <c r="LW10" s="120"/>
      <c r="LX10" s="120"/>
      <c r="LY10" s="120"/>
      <c r="LZ10" s="120"/>
      <c r="MA10" s="120"/>
      <c r="MB10" s="120"/>
      <c r="MC10" s="120"/>
      <c r="MD10" s="120"/>
      <c r="ME10" s="120"/>
      <c r="MF10" s="120"/>
      <c r="MG10" s="120"/>
      <c r="MH10" s="120"/>
      <c r="MI10" s="120"/>
      <c r="MJ10" s="120"/>
      <c r="MK10" s="120"/>
      <c r="ML10" s="120"/>
      <c r="MM10" s="120"/>
      <c r="MN10" s="120"/>
      <c r="MO10" s="120"/>
      <c r="MP10" s="120"/>
      <c r="MQ10" s="120"/>
      <c r="MR10" s="120"/>
      <c r="MS10" s="120"/>
      <c r="MT10" s="120"/>
      <c r="MU10" s="120"/>
      <c r="MV10" s="120"/>
      <c r="MW10" s="120"/>
      <c r="MX10" s="120"/>
      <c r="MY10" s="120"/>
      <c r="MZ10" s="120"/>
      <c r="NA10" s="120"/>
      <c r="NB10" s="120"/>
      <c r="NC10" s="120"/>
      <c r="ND10" s="120"/>
      <c r="NE10" s="120"/>
      <c r="NF10" s="120"/>
      <c r="NG10" s="120"/>
      <c r="NH10" s="120"/>
      <c r="NI10" s="120"/>
      <c r="NJ10" s="120"/>
      <c r="NK10" s="120"/>
      <c r="NL10" s="120"/>
      <c r="NM10" s="120"/>
      <c r="NN10" s="120"/>
      <c r="NO10" s="120"/>
      <c r="NP10" s="120"/>
      <c r="NQ10" s="120"/>
      <c r="NR10" s="120"/>
      <c r="NS10" s="120"/>
      <c r="NT10" s="120"/>
      <c r="NU10" s="120"/>
      <c r="NV10" s="120"/>
      <c r="NW10" s="120"/>
      <c r="NX10" s="120"/>
      <c r="NY10" s="120"/>
      <c r="NZ10" s="120"/>
      <c r="OA10" s="120"/>
      <c r="OB10" s="120"/>
      <c r="OC10" s="120"/>
      <c r="OD10" s="120"/>
      <c r="OE10" s="120"/>
      <c r="OF10" s="120"/>
      <c r="OG10" s="120"/>
      <c r="OH10" s="120"/>
      <c r="OI10" s="120"/>
      <c r="OJ10" s="120"/>
      <c r="OK10" s="120"/>
      <c r="OL10" s="120"/>
      <c r="OM10" s="120"/>
      <c r="ON10" s="120"/>
      <c r="OO10" s="120"/>
      <c r="OP10" s="120"/>
      <c r="OQ10" s="120"/>
      <c r="OR10" s="120"/>
      <c r="OS10" s="120"/>
      <c r="OT10" s="120"/>
      <c r="OU10" s="120"/>
      <c r="OV10" s="120"/>
      <c r="OW10" s="120"/>
      <c r="OX10" s="120"/>
      <c r="OY10" s="120"/>
      <c r="OZ10" s="120"/>
      <c r="PA10" s="120"/>
      <c r="PB10" s="120"/>
      <c r="PC10" s="120"/>
      <c r="PD10" s="120"/>
      <c r="PE10" s="120"/>
      <c r="PF10" s="120"/>
      <c r="PG10" s="120"/>
      <c r="PH10" s="120"/>
      <c r="PI10" s="120"/>
      <c r="PJ10" s="120"/>
      <c r="PK10" s="120"/>
      <c r="PL10" s="120"/>
      <c r="PM10" s="120"/>
      <c r="PN10" s="120"/>
      <c r="PO10" s="120"/>
      <c r="PP10" s="120"/>
      <c r="PQ10" s="120"/>
      <c r="PR10" s="120"/>
      <c r="PS10" s="120"/>
      <c r="PT10" s="120"/>
      <c r="PU10" s="120"/>
      <c r="PV10" s="120"/>
      <c r="PW10" s="120"/>
      <c r="PX10" s="120"/>
      <c r="PY10" s="120"/>
      <c r="PZ10" s="120"/>
      <c r="QA10" s="120"/>
      <c r="QB10" s="120"/>
      <c r="QC10" s="120"/>
      <c r="QD10" s="120"/>
      <c r="QE10" s="120"/>
      <c r="QF10" s="120"/>
      <c r="QG10" s="120"/>
      <c r="QH10" s="120"/>
      <c r="QI10" s="120"/>
      <c r="QJ10" s="120"/>
      <c r="QK10" s="120"/>
      <c r="QL10" s="120"/>
      <c r="QM10" s="120"/>
      <c r="QN10" s="120"/>
      <c r="QO10" s="120"/>
      <c r="QP10" s="120"/>
      <c r="QQ10" s="120"/>
      <c r="QR10" s="120"/>
      <c r="QS10" s="120"/>
      <c r="QT10" s="120"/>
      <c r="QU10" s="120"/>
      <c r="QV10" s="120"/>
      <c r="QW10" s="120"/>
      <c r="QX10" s="120"/>
      <c r="QY10" s="120"/>
      <c r="QZ10" s="120"/>
      <c r="RA10" s="120"/>
      <c r="RB10" s="120"/>
      <c r="RC10" s="120"/>
      <c r="RD10" s="120"/>
      <c r="RE10" s="120"/>
      <c r="RF10" s="120"/>
      <c r="RG10" s="120"/>
      <c r="RH10" s="120"/>
      <c r="RI10" s="120"/>
      <c r="RJ10" s="120"/>
      <c r="RK10" s="120"/>
      <c r="RL10" s="120"/>
      <c r="RM10" s="120"/>
      <c r="RN10" s="120"/>
      <c r="RO10" s="120"/>
      <c r="RP10" s="120"/>
      <c r="RQ10" s="120"/>
      <c r="RR10" s="120"/>
      <c r="RS10" s="120"/>
      <c r="RT10" s="120"/>
      <c r="RU10" s="120"/>
      <c r="RV10" s="120"/>
      <c r="RW10" s="120"/>
      <c r="RX10" s="120"/>
      <c r="RY10" s="120"/>
      <c r="RZ10" s="120"/>
      <c r="SA10" s="120"/>
      <c r="SB10" s="120"/>
      <c r="SC10" s="120"/>
      <c r="SD10" s="120"/>
      <c r="SE10" s="120"/>
      <c r="SF10" s="120"/>
      <c r="SG10" s="120"/>
      <c r="SH10" s="120"/>
      <c r="SI10" s="120"/>
      <c r="SJ10" s="120"/>
      <c r="SK10" s="120"/>
      <c r="SL10" s="120"/>
      <c r="SM10" s="120"/>
      <c r="SN10" s="120"/>
      <c r="SO10" s="120"/>
      <c r="SP10" s="120"/>
      <c r="SQ10" s="120"/>
      <c r="SR10" s="120"/>
      <c r="SS10" s="120"/>
      <c r="ST10" s="120"/>
      <c r="SU10" s="120"/>
      <c r="SV10" s="120"/>
      <c r="SW10" s="120"/>
      <c r="SX10" s="120"/>
      <c r="SY10" s="120"/>
      <c r="SZ10" s="120"/>
      <c r="TA10" s="120"/>
      <c r="TB10" s="120"/>
      <c r="TC10" s="120"/>
      <c r="TD10" s="120"/>
      <c r="TE10" s="120"/>
      <c r="TF10" s="120"/>
      <c r="TG10" s="120"/>
      <c r="TH10" s="120"/>
      <c r="TI10" s="120"/>
      <c r="TJ10" s="120"/>
      <c r="TK10" s="120"/>
      <c r="TL10" s="120"/>
      <c r="TM10" s="120"/>
      <c r="TN10" s="120"/>
      <c r="TO10" s="120"/>
      <c r="TP10" s="120"/>
      <c r="TQ10" s="120"/>
      <c r="TR10" s="120"/>
      <c r="TS10" s="120"/>
      <c r="TT10" s="120"/>
      <c r="TU10" s="120"/>
      <c r="TV10" s="120"/>
      <c r="TW10" s="120"/>
      <c r="TX10" s="120"/>
      <c r="TY10" s="120"/>
      <c r="TZ10" s="120"/>
      <c r="UA10" s="120"/>
      <c r="UB10" s="120"/>
      <c r="UC10" s="120"/>
      <c r="UD10" s="120"/>
      <c r="UE10" s="120"/>
      <c r="UF10" s="120"/>
      <c r="UG10" s="120"/>
      <c r="UH10" s="120"/>
      <c r="UI10" s="120"/>
      <c r="UJ10" s="120"/>
      <c r="UK10" s="120"/>
      <c r="UL10" s="120"/>
      <c r="UM10" s="120"/>
      <c r="UN10" s="120"/>
      <c r="UO10" s="120"/>
      <c r="UP10" s="120"/>
      <c r="UQ10" s="120"/>
      <c r="UR10" s="120"/>
      <c r="US10" s="120"/>
      <c r="UT10" s="120"/>
      <c r="UU10" s="120"/>
      <c r="UV10" s="120"/>
      <c r="UW10" s="120"/>
      <c r="UX10" s="120"/>
      <c r="UY10" s="120"/>
      <c r="UZ10" s="120"/>
      <c r="VA10" s="120"/>
      <c r="VB10" s="120"/>
      <c r="VC10" s="120"/>
      <c r="VD10" s="120"/>
      <c r="VE10" s="120"/>
      <c r="VF10" s="120"/>
      <c r="VG10" s="120"/>
      <c r="VH10" s="120"/>
      <c r="VI10" s="120"/>
      <c r="VJ10" s="120"/>
      <c r="VK10" s="120"/>
      <c r="VL10" s="120"/>
      <c r="VM10" s="120"/>
      <c r="VN10" s="120"/>
      <c r="VO10" s="120"/>
      <c r="VP10" s="120"/>
      <c r="VQ10" s="120"/>
      <c r="VR10" s="120"/>
      <c r="VS10" s="120"/>
      <c r="VT10" s="120"/>
      <c r="VU10" s="120"/>
      <c r="VV10" s="120"/>
      <c r="VW10" s="120"/>
      <c r="VX10" s="120"/>
      <c r="VY10" s="120"/>
      <c r="VZ10" s="120"/>
      <c r="WA10" s="120"/>
      <c r="WB10" s="120"/>
      <c r="WC10" s="120"/>
      <c r="WD10" s="120"/>
      <c r="WE10" s="120"/>
      <c r="WF10" s="120"/>
      <c r="WG10" s="120"/>
      <c r="WH10" s="120"/>
      <c r="WI10" s="120"/>
      <c r="WJ10" s="120"/>
      <c r="WK10" s="120"/>
      <c r="WL10" s="120"/>
      <c r="WM10" s="120"/>
      <c r="WN10" s="120"/>
      <c r="WO10" s="120"/>
      <c r="WP10" s="120"/>
      <c r="WQ10" s="120"/>
      <c r="WR10" s="120"/>
      <c r="WS10" s="120"/>
      <c r="WT10" s="120"/>
      <c r="WU10" s="120"/>
      <c r="WV10" s="120"/>
      <c r="WW10" s="120"/>
      <c r="WX10" s="120"/>
      <c r="WY10" s="120"/>
      <c r="WZ10" s="120"/>
      <c r="XA10" s="120"/>
      <c r="XB10" s="120"/>
      <c r="XC10" s="120"/>
      <c r="XD10" s="120"/>
      <c r="XE10" s="120"/>
      <c r="XF10" s="120"/>
      <c r="XG10" s="120"/>
      <c r="XH10" s="120"/>
      <c r="XI10" s="120"/>
      <c r="XJ10" s="120"/>
      <c r="XK10" s="120"/>
      <c r="XL10" s="120"/>
      <c r="XM10" s="120"/>
      <c r="XN10" s="120"/>
      <c r="XO10" s="120"/>
      <c r="XP10" s="120"/>
      <c r="XQ10" s="120"/>
      <c r="XR10" s="120"/>
      <c r="XS10" s="120"/>
      <c r="XT10" s="120"/>
      <c r="XU10" s="120"/>
      <c r="XV10" s="120"/>
      <c r="XW10" s="120"/>
      <c r="XX10" s="120"/>
      <c r="XY10" s="120"/>
      <c r="XZ10" s="120"/>
      <c r="YA10" s="120"/>
      <c r="YB10" s="120"/>
      <c r="YC10" s="120"/>
      <c r="YD10" s="120"/>
      <c r="YE10" s="120"/>
      <c r="YF10" s="120"/>
      <c r="YG10" s="120"/>
      <c r="YH10" s="120"/>
      <c r="YI10" s="120"/>
      <c r="YJ10" s="120"/>
      <c r="YK10" s="120"/>
      <c r="YL10" s="120"/>
      <c r="YM10" s="120"/>
      <c r="YN10" s="120"/>
      <c r="YO10" s="120"/>
      <c r="YP10" s="120"/>
      <c r="YQ10" s="120"/>
      <c r="YR10" s="120"/>
      <c r="YS10" s="120"/>
      <c r="YT10" s="120"/>
      <c r="YU10" s="120"/>
      <c r="YV10" s="120"/>
      <c r="YW10" s="120"/>
      <c r="YX10" s="120"/>
      <c r="YY10" s="120"/>
      <c r="YZ10" s="120"/>
      <c r="ZA10" s="120"/>
      <c r="ZB10" s="120"/>
      <c r="ZC10" s="120"/>
      <c r="ZD10" s="120"/>
      <c r="ZE10" s="120"/>
      <c r="ZF10" s="120"/>
      <c r="ZG10" s="120"/>
      <c r="ZH10" s="120"/>
      <c r="ZI10" s="120"/>
      <c r="ZJ10" s="120"/>
      <c r="ZK10" s="120"/>
      <c r="ZL10" s="120"/>
      <c r="ZM10" s="120"/>
      <c r="ZN10" s="120"/>
      <c r="ZO10" s="120"/>
      <c r="ZP10" s="120"/>
      <c r="ZQ10" s="120"/>
      <c r="ZR10" s="120"/>
      <c r="ZS10" s="120"/>
      <c r="ZT10" s="120"/>
      <c r="ZU10" s="120"/>
      <c r="ZV10" s="120"/>
      <c r="ZW10" s="120"/>
      <c r="ZX10" s="120"/>
      <c r="ZY10" s="120"/>
      <c r="ZZ10" s="120"/>
      <c r="AAA10" s="120"/>
      <c r="AAB10" s="120"/>
      <c r="AAC10" s="120"/>
      <c r="AAD10" s="120"/>
      <c r="AAE10" s="120"/>
      <c r="AAF10" s="120"/>
      <c r="AAG10" s="120"/>
      <c r="AAH10" s="120"/>
      <c r="AAI10" s="120"/>
      <c r="AAJ10" s="120"/>
      <c r="AAK10" s="120"/>
      <c r="AAL10" s="120"/>
      <c r="AAM10" s="120"/>
      <c r="AAN10" s="120"/>
      <c r="AAO10" s="120"/>
      <c r="AAP10" s="120"/>
      <c r="AAQ10" s="120"/>
      <c r="AAR10" s="120"/>
      <c r="AAS10" s="120"/>
      <c r="AAT10" s="120"/>
      <c r="AAU10" s="120"/>
      <c r="AAV10" s="120"/>
      <c r="AAW10" s="120"/>
      <c r="AAX10" s="120"/>
      <c r="AAY10" s="120"/>
      <c r="AAZ10" s="120"/>
      <c r="ABA10" s="120"/>
      <c r="ABB10" s="120"/>
      <c r="ABC10" s="120"/>
      <c r="ABD10" s="120"/>
      <c r="ABE10" s="120"/>
      <c r="ABF10" s="120"/>
      <c r="ABG10" s="120"/>
      <c r="ABH10" s="120"/>
      <c r="ABI10" s="120"/>
      <c r="ABJ10" s="120"/>
      <c r="ABK10" s="120"/>
      <c r="ABL10" s="120"/>
      <c r="ABM10" s="120"/>
      <c r="ABN10" s="120"/>
      <c r="ABO10" s="120"/>
      <c r="ABP10" s="120"/>
      <c r="ABQ10" s="120"/>
      <c r="ABR10" s="120"/>
      <c r="ABS10" s="120"/>
      <c r="ABT10" s="120"/>
      <c r="ABU10" s="120"/>
      <c r="ABV10" s="120"/>
      <c r="ABW10" s="120"/>
      <c r="ABX10" s="120"/>
      <c r="ABY10" s="120"/>
      <c r="ABZ10" s="120"/>
      <c r="ACA10" s="120"/>
      <c r="ACB10" s="120"/>
      <c r="ACC10" s="120"/>
      <c r="ACD10" s="120"/>
      <c r="ACE10" s="120"/>
      <c r="ACF10" s="120"/>
      <c r="ACG10" s="120"/>
      <c r="ACH10" s="120"/>
      <c r="ACI10" s="120"/>
      <c r="ACJ10" s="120"/>
      <c r="ACK10" s="120"/>
      <c r="ACL10" s="120"/>
      <c r="ACM10" s="120"/>
      <c r="ACN10" s="120"/>
      <c r="ACO10" s="120"/>
      <c r="ACP10" s="120"/>
      <c r="ACQ10" s="120"/>
      <c r="ACR10" s="120"/>
      <c r="ACS10" s="120"/>
      <c r="ACT10" s="120"/>
      <c r="ACU10" s="120"/>
      <c r="ACV10" s="120"/>
      <c r="ACW10" s="120"/>
      <c r="ACX10" s="120"/>
      <c r="ACY10" s="120"/>
      <c r="ACZ10" s="120"/>
      <c r="ADA10" s="120"/>
      <c r="ADB10" s="120"/>
      <c r="ADC10" s="120"/>
      <c r="ADD10" s="120"/>
      <c r="ADE10" s="120"/>
      <c r="ADF10" s="120"/>
      <c r="ADG10" s="120"/>
      <c r="ADH10" s="120"/>
      <c r="ADI10" s="120"/>
      <c r="ADJ10" s="120"/>
      <c r="ADK10" s="120"/>
      <c r="ADL10" s="120"/>
      <c r="ADM10" s="120"/>
      <c r="ADN10" s="120"/>
      <c r="ADO10" s="120"/>
      <c r="ADP10" s="120"/>
      <c r="ADQ10" s="120"/>
      <c r="ADR10" s="120"/>
      <c r="ADS10" s="120"/>
      <c r="ADT10" s="120"/>
      <c r="ADU10" s="120"/>
      <c r="ADV10" s="120"/>
      <c r="ADW10" s="120"/>
      <c r="ADX10" s="120"/>
      <c r="ADY10" s="120"/>
      <c r="ADZ10" s="120"/>
      <c r="AEA10" s="120"/>
      <c r="AEB10" s="120"/>
      <c r="AEC10" s="120"/>
      <c r="AED10" s="120"/>
      <c r="AEE10" s="120"/>
      <c r="AEF10" s="120"/>
      <c r="AEG10" s="120"/>
      <c r="AEH10" s="120"/>
      <c r="AEI10" s="120"/>
      <c r="AEJ10" s="120"/>
      <c r="AEK10" s="120"/>
      <c r="AEL10" s="120"/>
      <c r="AEM10" s="120"/>
      <c r="AEN10" s="120"/>
      <c r="AEO10" s="120"/>
      <c r="AEP10" s="120"/>
      <c r="AEQ10" s="120"/>
      <c r="AER10" s="120"/>
      <c r="AES10" s="120"/>
      <c r="AET10" s="120"/>
      <c r="AEU10" s="120"/>
      <c r="AEV10" s="120"/>
      <c r="AEW10" s="120"/>
      <c r="AEX10" s="120"/>
      <c r="AEY10" s="120"/>
      <c r="AEZ10" s="120"/>
      <c r="AFA10" s="120"/>
      <c r="AFB10" s="120"/>
      <c r="AFC10" s="120"/>
      <c r="AFD10" s="120"/>
      <c r="AFE10" s="120"/>
      <c r="AFF10" s="120"/>
      <c r="AFG10" s="120"/>
      <c r="AFH10" s="120"/>
      <c r="AFI10" s="120"/>
      <c r="AFJ10" s="120"/>
      <c r="AFK10" s="120"/>
      <c r="AFL10" s="120"/>
      <c r="AFM10" s="120"/>
      <c r="AFN10" s="120"/>
      <c r="AFO10" s="120"/>
      <c r="AFP10" s="120"/>
      <c r="AFQ10" s="120"/>
      <c r="AFR10" s="120"/>
      <c r="AFS10" s="120"/>
      <c r="AFT10" s="120"/>
      <c r="AFU10" s="120"/>
      <c r="AFV10" s="120"/>
      <c r="AFW10" s="120"/>
      <c r="AFX10" s="120"/>
      <c r="AFY10" s="120"/>
      <c r="AFZ10" s="120"/>
      <c r="AGA10" s="120"/>
      <c r="AGB10" s="120"/>
      <c r="AGC10" s="120"/>
      <c r="AGD10" s="120"/>
      <c r="AGE10" s="120"/>
      <c r="AGF10" s="120"/>
      <c r="AGG10" s="120"/>
      <c r="AGH10" s="120"/>
      <c r="AGI10" s="120"/>
      <c r="AGJ10" s="120"/>
      <c r="AGK10" s="120"/>
      <c r="AGL10" s="120"/>
      <c r="AGM10" s="120"/>
      <c r="AGN10" s="120"/>
      <c r="AGO10" s="120"/>
      <c r="AGP10" s="120"/>
      <c r="AGQ10" s="120"/>
      <c r="AGR10" s="120"/>
      <c r="AGS10" s="120"/>
      <c r="AGT10" s="120"/>
      <c r="AGU10" s="120"/>
      <c r="AGV10" s="120"/>
      <c r="AGW10" s="120"/>
      <c r="AGX10" s="120"/>
      <c r="AGY10" s="120"/>
      <c r="AGZ10" s="120"/>
      <c r="AHA10" s="120"/>
      <c r="AHB10" s="120"/>
      <c r="AHC10" s="120"/>
      <c r="AHD10" s="120"/>
      <c r="AHE10" s="120"/>
      <c r="AHF10" s="120"/>
      <c r="AHG10" s="120"/>
      <c r="AHH10" s="120"/>
      <c r="AHI10" s="120"/>
      <c r="AHJ10" s="120"/>
      <c r="AHK10" s="120"/>
      <c r="AHL10" s="120"/>
      <c r="AHM10" s="120"/>
      <c r="AHN10" s="120"/>
      <c r="AHO10" s="120"/>
      <c r="AHP10" s="120"/>
      <c r="AHQ10" s="120"/>
      <c r="AHR10" s="120"/>
      <c r="AHS10" s="120"/>
      <c r="AHT10" s="120"/>
      <c r="AHU10" s="120"/>
      <c r="AHV10" s="120"/>
      <c r="AHW10" s="120"/>
      <c r="AHX10" s="120"/>
      <c r="AHY10" s="120"/>
      <c r="AHZ10" s="120"/>
      <c r="AIA10" s="120"/>
      <c r="AIB10" s="120"/>
      <c r="AIC10" s="120"/>
      <c r="AID10" s="120"/>
      <c r="AIE10" s="120"/>
      <c r="AIF10" s="120"/>
      <c r="AIG10" s="120"/>
      <c r="AIH10" s="120"/>
      <c r="AII10" s="120"/>
      <c r="AIJ10" s="120"/>
      <c r="AIK10" s="120"/>
      <c r="AIL10" s="120"/>
      <c r="AIM10" s="120"/>
      <c r="AIN10" s="120"/>
      <c r="AIO10" s="120"/>
      <c r="AIP10" s="120"/>
      <c r="AIQ10" s="120"/>
      <c r="AIR10" s="120"/>
      <c r="AIS10" s="120"/>
      <c r="AIT10" s="120"/>
      <c r="AIU10" s="120"/>
      <c r="AIV10" s="120"/>
      <c r="AIW10" s="120"/>
      <c r="AIX10" s="120"/>
      <c r="AIY10" s="120"/>
      <c r="AIZ10" s="120"/>
      <c r="AJA10" s="120"/>
      <c r="AJB10" s="120"/>
      <c r="AJC10" s="120"/>
      <c r="AJD10" s="120"/>
      <c r="AJE10" s="120"/>
      <c r="AJF10" s="120"/>
      <c r="AJG10" s="120"/>
      <c r="AJH10" s="120"/>
      <c r="AJI10" s="120"/>
      <c r="AJJ10" s="120"/>
      <c r="AJK10" s="120"/>
      <c r="AJL10" s="120"/>
      <c r="AJM10" s="120"/>
      <c r="AJN10" s="120"/>
      <c r="AJO10" s="120"/>
      <c r="AJP10" s="120"/>
      <c r="AJQ10" s="120"/>
      <c r="AJR10" s="120"/>
      <c r="AJS10" s="120"/>
      <c r="AJT10" s="120"/>
      <c r="AJU10" s="120"/>
      <c r="AJV10" s="120"/>
      <c r="AJW10" s="120"/>
      <c r="AJX10" s="120"/>
      <c r="AJY10" s="120"/>
      <c r="AJZ10" s="120"/>
      <c r="AKA10" s="120"/>
      <c r="AKB10" s="120"/>
      <c r="AKC10" s="120"/>
      <c r="AKD10" s="120"/>
      <c r="AKE10" s="120"/>
      <c r="AKF10" s="120"/>
      <c r="AKG10" s="120"/>
      <c r="AKH10" s="120"/>
      <c r="AKI10" s="120"/>
      <c r="AKJ10" s="120"/>
      <c r="AKK10" s="120"/>
      <c r="AKL10" s="120"/>
      <c r="AKM10" s="120"/>
      <c r="AKN10" s="120"/>
      <c r="AKO10" s="120"/>
      <c r="AKP10" s="120"/>
      <c r="AKQ10" s="120"/>
      <c r="AKR10" s="120"/>
      <c r="AKS10" s="120"/>
      <c r="AKT10" s="120"/>
      <c r="AKU10" s="120"/>
      <c r="AKV10" s="120"/>
      <c r="AKW10" s="120"/>
      <c r="AKX10" s="120"/>
      <c r="AKY10" s="120"/>
      <c r="AKZ10" s="120"/>
      <c r="ALA10" s="120"/>
      <c r="ALB10" s="120"/>
      <c r="ALC10" s="120"/>
      <c r="ALD10" s="120"/>
      <c r="ALE10" s="120"/>
      <c r="ALF10" s="120"/>
      <c r="ALG10" s="120"/>
      <c r="ALH10" s="120"/>
      <c r="ALI10" s="120"/>
      <c r="ALJ10" s="120"/>
      <c r="ALK10" s="120"/>
      <c r="ALL10" s="120"/>
      <c r="ALM10" s="120"/>
      <c r="ALN10" s="120"/>
      <c r="ALO10" s="120"/>
      <c r="ALP10" s="120"/>
      <c r="ALQ10" s="120"/>
      <c r="ALR10" s="120"/>
      <c r="ALS10" s="120"/>
      <c r="ALT10" s="120"/>
      <c r="ALU10" s="120"/>
      <c r="ALV10" s="120"/>
      <c r="ALW10" s="120"/>
      <c r="ALX10" s="120"/>
      <c r="ALY10" s="120"/>
      <c r="ALZ10" s="120"/>
      <c r="AMA10" s="120"/>
      <c r="AMB10" s="120"/>
      <c r="AMC10" s="120"/>
      <c r="AMD10" s="120"/>
      <c r="AME10" s="120"/>
      <c r="AMF10" s="120"/>
      <c r="AMG10" s="120"/>
      <c r="AMH10" s="120"/>
      <c r="AMI10" s="120"/>
      <c r="AMJ10" s="120"/>
    </row>
    <row r="11" customFormat="false" ht="27.75" hidden="false" customHeight="true" outlineLevel="0" collapsed="false">
      <c r="A11" s="112"/>
      <c r="B11" s="112"/>
      <c r="C11" s="113"/>
      <c r="D11" s="113"/>
      <c r="E11" s="113"/>
      <c r="F11" s="121" t="s">
        <v>97</v>
      </c>
      <c r="G11" s="121" t="s">
        <v>98</v>
      </c>
      <c r="H11" s="122"/>
      <c r="I11" s="123"/>
      <c r="J11" s="124"/>
      <c r="K11" s="125" t="s">
        <v>99</v>
      </c>
      <c r="L11" s="125" t="s">
        <v>100</v>
      </c>
      <c r="M11" s="123"/>
      <c r="N11" s="123"/>
      <c r="O11" s="126"/>
      <c r="P11" s="127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02"/>
      <c r="CP11" s="102"/>
      <c r="CQ11" s="102"/>
      <c r="CR11" s="102"/>
      <c r="CS11" s="102"/>
      <c r="CT11" s="102"/>
      <c r="CU11" s="102"/>
      <c r="CV11" s="102"/>
      <c r="CW11" s="102"/>
      <c r="CX11" s="102"/>
      <c r="CY11" s="102"/>
      <c r="CZ11" s="102"/>
      <c r="DA11" s="102"/>
      <c r="DB11" s="102"/>
      <c r="DC11" s="102"/>
      <c r="DD11" s="102"/>
      <c r="DE11" s="102"/>
      <c r="DF11" s="102"/>
      <c r="DG11" s="102"/>
      <c r="DH11" s="102"/>
      <c r="DI11" s="102"/>
      <c r="DJ11" s="102"/>
      <c r="DK11" s="102"/>
      <c r="DL11" s="102"/>
      <c r="DM11" s="102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  <c r="GM11" s="102"/>
      <c r="GN11" s="102"/>
      <c r="GO11" s="102"/>
      <c r="GP11" s="102"/>
      <c r="GQ11" s="102"/>
      <c r="GR11" s="102"/>
      <c r="GS11" s="102"/>
      <c r="GT11" s="102"/>
      <c r="GU11" s="102"/>
      <c r="GV11" s="102"/>
      <c r="GW11" s="102"/>
      <c r="GX11" s="102"/>
      <c r="GY11" s="102"/>
      <c r="GZ11" s="102"/>
      <c r="HA11" s="102"/>
      <c r="HB11" s="102"/>
      <c r="HC11" s="102"/>
      <c r="HD11" s="102"/>
      <c r="HE11" s="102"/>
      <c r="HF11" s="102"/>
      <c r="HG11" s="102"/>
      <c r="HH11" s="102"/>
      <c r="HI11" s="102"/>
      <c r="HJ11" s="102"/>
      <c r="HK11" s="102"/>
      <c r="HL11" s="102"/>
      <c r="HM11" s="102"/>
      <c r="HN11" s="102"/>
      <c r="HO11" s="102"/>
      <c r="HP11" s="102"/>
      <c r="HQ11" s="102"/>
      <c r="HR11" s="102"/>
      <c r="HS11" s="102"/>
      <c r="HT11" s="102"/>
      <c r="HU11" s="102"/>
      <c r="HV11" s="102"/>
      <c r="HW11" s="102"/>
      <c r="HX11" s="102"/>
      <c r="HY11" s="102"/>
      <c r="HZ11" s="102"/>
      <c r="IA11" s="102"/>
      <c r="IB11" s="102"/>
      <c r="IC11" s="102"/>
      <c r="ID11" s="102"/>
      <c r="IE11" s="102"/>
      <c r="IF11" s="102"/>
      <c r="IG11" s="102"/>
      <c r="IH11" s="102"/>
      <c r="II11" s="102"/>
      <c r="IJ11" s="102"/>
      <c r="IK11" s="102"/>
      <c r="IL11" s="102"/>
      <c r="IM11" s="102"/>
      <c r="IN11" s="102"/>
      <c r="IO11" s="102"/>
      <c r="IP11" s="102"/>
      <c r="IQ11" s="102"/>
      <c r="IR11" s="102"/>
      <c r="IS11" s="102"/>
      <c r="IT11" s="102"/>
      <c r="IU11" s="102"/>
      <c r="IV11" s="102"/>
      <c r="IW11" s="102"/>
      <c r="IX11" s="102"/>
      <c r="IY11" s="102"/>
      <c r="IZ11" s="102"/>
      <c r="JA11" s="102"/>
      <c r="JB11" s="102"/>
      <c r="JC11" s="102"/>
      <c r="JD11" s="102"/>
      <c r="JE11" s="102"/>
      <c r="JF11" s="102"/>
      <c r="JG11" s="102"/>
      <c r="JH11" s="102"/>
      <c r="JI11" s="102"/>
      <c r="JJ11" s="102"/>
      <c r="JK11" s="102"/>
      <c r="JL11" s="102"/>
      <c r="JM11" s="102"/>
      <c r="JN11" s="102"/>
      <c r="JO11" s="102"/>
      <c r="JP11" s="102"/>
      <c r="JQ11" s="102"/>
      <c r="JR11" s="102"/>
      <c r="JS11" s="102"/>
      <c r="JT11" s="102"/>
      <c r="JU11" s="102"/>
      <c r="JV11" s="102"/>
      <c r="JW11" s="102"/>
      <c r="JX11" s="102"/>
      <c r="JY11" s="102"/>
      <c r="JZ11" s="102"/>
      <c r="KA11" s="102"/>
      <c r="KB11" s="102"/>
      <c r="KC11" s="102"/>
      <c r="KD11" s="102"/>
      <c r="KE11" s="102"/>
      <c r="KF11" s="102"/>
      <c r="KG11" s="102"/>
      <c r="KH11" s="102"/>
      <c r="KI11" s="102"/>
      <c r="KJ11" s="102"/>
      <c r="KK11" s="102"/>
      <c r="KL11" s="102"/>
      <c r="KM11" s="102"/>
      <c r="KN11" s="102"/>
      <c r="KO11" s="102"/>
      <c r="KP11" s="102"/>
      <c r="KQ11" s="102"/>
      <c r="KR11" s="102"/>
      <c r="KS11" s="102"/>
      <c r="KT11" s="102"/>
      <c r="KU11" s="102"/>
      <c r="KV11" s="102"/>
      <c r="KW11" s="102"/>
      <c r="KX11" s="102"/>
      <c r="KY11" s="102"/>
      <c r="KZ11" s="102"/>
      <c r="LA11" s="102"/>
      <c r="LB11" s="102"/>
      <c r="LC11" s="102"/>
      <c r="LD11" s="102"/>
      <c r="LE11" s="102"/>
      <c r="LF11" s="102"/>
      <c r="LG11" s="102"/>
      <c r="LH11" s="102"/>
      <c r="LI11" s="102"/>
      <c r="LJ11" s="102"/>
      <c r="LK11" s="102"/>
      <c r="LL11" s="102"/>
      <c r="LM11" s="102"/>
      <c r="LN11" s="102"/>
      <c r="LO11" s="102"/>
      <c r="LP11" s="102"/>
      <c r="LQ11" s="102"/>
      <c r="LR11" s="102"/>
      <c r="LS11" s="102"/>
      <c r="LT11" s="102"/>
      <c r="LU11" s="102"/>
      <c r="LV11" s="102"/>
      <c r="LW11" s="102"/>
      <c r="LX11" s="102"/>
      <c r="LY11" s="102"/>
      <c r="LZ11" s="102"/>
      <c r="MA11" s="102"/>
      <c r="MB11" s="102"/>
      <c r="MC11" s="102"/>
      <c r="MD11" s="102"/>
      <c r="ME11" s="102"/>
      <c r="MF11" s="102"/>
      <c r="MG11" s="102"/>
      <c r="MH11" s="102"/>
      <c r="MI11" s="102"/>
      <c r="MJ11" s="102"/>
      <c r="MK11" s="102"/>
      <c r="ML11" s="102"/>
      <c r="MM11" s="102"/>
      <c r="MN11" s="102"/>
      <c r="MO11" s="102"/>
      <c r="MP11" s="102"/>
      <c r="MQ11" s="102"/>
      <c r="MR11" s="102"/>
      <c r="MS11" s="102"/>
      <c r="MT11" s="102"/>
      <c r="MU11" s="102"/>
      <c r="MV11" s="102"/>
      <c r="MW11" s="102"/>
      <c r="MX11" s="102"/>
      <c r="MY11" s="102"/>
      <c r="MZ11" s="102"/>
      <c r="NA11" s="102"/>
      <c r="NB11" s="102"/>
      <c r="NC11" s="102"/>
      <c r="ND11" s="102"/>
      <c r="NE11" s="102"/>
      <c r="NF11" s="102"/>
      <c r="NG11" s="102"/>
      <c r="NH11" s="102"/>
      <c r="NI11" s="102"/>
      <c r="NJ11" s="102"/>
      <c r="NK11" s="102"/>
      <c r="NL11" s="102"/>
      <c r="NM11" s="102"/>
      <c r="NN11" s="102"/>
      <c r="NO11" s="102"/>
      <c r="NP11" s="102"/>
      <c r="NQ11" s="102"/>
      <c r="NR11" s="102"/>
      <c r="NS11" s="102"/>
      <c r="NT11" s="102"/>
      <c r="NU11" s="102"/>
      <c r="NV11" s="102"/>
      <c r="NW11" s="102"/>
      <c r="NX11" s="102"/>
      <c r="NY11" s="102"/>
      <c r="NZ11" s="102"/>
      <c r="OA11" s="102"/>
      <c r="OB11" s="102"/>
      <c r="OC11" s="102"/>
      <c r="OD11" s="102"/>
      <c r="OE11" s="102"/>
      <c r="OF11" s="102"/>
      <c r="OG11" s="102"/>
      <c r="OH11" s="102"/>
      <c r="OI11" s="102"/>
      <c r="OJ11" s="102"/>
      <c r="OK11" s="102"/>
      <c r="OL11" s="102"/>
      <c r="OM11" s="102"/>
      <c r="ON11" s="102"/>
      <c r="OO11" s="102"/>
      <c r="OP11" s="102"/>
      <c r="OQ11" s="102"/>
      <c r="OR11" s="102"/>
      <c r="OS11" s="102"/>
      <c r="OT11" s="102"/>
      <c r="OU11" s="102"/>
      <c r="OV11" s="102"/>
      <c r="OW11" s="102"/>
      <c r="OX11" s="102"/>
      <c r="OY11" s="102"/>
      <c r="OZ11" s="102"/>
      <c r="PA11" s="102"/>
      <c r="PB11" s="102"/>
      <c r="PC11" s="102"/>
      <c r="PD11" s="102"/>
      <c r="PE11" s="102"/>
      <c r="PF11" s="102"/>
      <c r="PG11" s="102"/>
      <c r="PH11" s="102"/>
      <c r="PI11" s="102"/>
      <c r="PJ11" s="102"/>
      <c r="PK11" s="102"/>
      <c r="PL11" s="102"/>
      <c r="PM11" s="102"/>
      <c r="PN11" s="102"/>
      <c r="PO11" s="102"/>
      <c r="PP11" s="102"/>
      <c r="PQ11" s="102"/>
      <c r="PR11" s="102"/>
      <c r="PS11" s="102"/>
      <c r="PT11" s="102"/>
      <c r="PU11" s="102"/>
      <c r="PV11" s="102"/>
      <c r="PW11" s="102"/>
      <c r="PX11" s="102"/>
      <c r="PY11" s="102"/>
      <c r="PZ11" s="102"/>
      <c r="QA11" s="102"/>
      <c r="QB11" s="102"/>
      <c r="QC11" s="102"/>
      <c r="QD11" s="102"/>
      <c r="QE11" s="102"/>
      <c r="QF11" s="102"/>
      <c r="QG11" s="102"/>
      <c r="QH11" s="102"/>
      <c r="QI11" s="102"/>
      <c r="QJ11" s="102"/>
      <c r="QK11" s="102"/>
      <c r="QL11" s="102"/>
      <c r="QM11" s="102"/>
      <c r="QN11" s="102"/>
      <c r="QO11" s="102"/>
      <c r="QP11" s="102"/>
      <c r="QQ11" s="102"/>
      <c r="QR11" s="102"/>
      <c r="QS11" s="102"/>
      <c r="QT11" s="102"/>
      <c r="QU11" s="102"/>
      <c r="QV11" s="102"/>
      <c r="QW11" s="102"/>
      <c r="QX11" s="102"/>
      <c r="QY11" s="102"/>
      <c r="QZ11" s="102"/>
      <c r="RA11" s="102"/>
      <c r="RB11" s="102"/>
      <c r="RC11" s="102"/>
      <c r="RD11" s="102"/>
      <c r="RE11" s="102"/>
      <c r="RF11" s="102"/>
      <c r="RG11" s="102"/>
      <c r="RH11" s="102"/>
      <c r="RI11" s="102"/>
      <c r="RJ11" s="102"/>
      <c r="RK11" s="102"/>
      <c r="RL11" s="102"/>
      <c r="RM11" s="102"/>
      <c r="RN11" s="102"/>
      <c r="RO11" s="102"/>
      <c r="RP11" s="102"/>
      <c r="RQ11" s="102"/>
      <c r="RR11" s="102"/>
      <c r="RS11" s="102"/>
      <c r="RT11" s="102"/>
      <c r="RU11" s="102"/>
      <c r="RV11" s="102"/>
      <c r="RW11" s="102"/>
      <c r="RX11" s="102"/>
      <c r="RY11" s="102"/>
      <c r="RZ11" s="102"/>
      <c r="SA11" s="102"/>
      <c r="SB11" s="102"/>
      <c r="SC11" s="102"/>
      <c r="SD11" s="102"/>
      <c r="SE11" s="102"/>
      <c r="SF11" s="102"/>
      <c r="SG11" s="102"/>
      <c r="SH11" s="102"/>
      <c r="SI11" s="102"/>
      <c r="SJ11" s="102"/>
      <c r="SK11" s="102"/>
      <c r="SL11" s="102"/>
      <c r="SM11" s="102"/>
      <c r="SN11" s="102"/>
      <c r="SO11" s="102"/>
      <c r="SP11" s="102"/>
      <c r="SQ11" s="102"/>
      <c r="SR11" s="102"/>
      <c r="SS11" s="102"/>
      <c r="ST11" s="102"/>
      <c r="SU11" s="102"/>
      <c r="SV11" s="102"/>
      <c r="SW11" s="102"/>
      <c r="SX11" s="102"/>
      <c r="SY11" s="102"/>
      <c r="SZ11" s="102"/>
      <c r="TA11" s="102"/>
      <c r="TB11" s="102"/>
      <c r="TC11" s="102"/>
      <c r="TD11" s="102"/>
      <c r="TE11" s="102"/>
      <c r="TF11" s="102"/>
      <c r="TG11" s="102"/>
      <c r="TH11" s="102"/>
      <c r="TI11" s="102"/>
      <c r="TJ11" s="102"/>
      <c r="TK11" s="102"/>
      <c r="TL11" s="102"/>
      <c r="TM11" s="102"/>
      <c r="TN11" s="102"/>
      <c r="TO11" s="102"/>
      <c r="TP11" s="102"/>
      <c r="TQ11" s="102"/>
      <c r="TR11" s="102"/>
      <c r="TS11" s="102"/>
      <c r="TT11" s="102"/>
      <c r="TU11" s="102"/>
      <c r="TV11" s="102"/>
      <c r="TW11" s="102"/>
      <c r="TX11" s="102"/>
      <c r="TY11" s="102"/>
      <c r="TZ11" s="102"/>
      <c r="UA11" s="102"/>
      <c r="UB11" s="102"/>
      <c r="UC11" s="102"/>
      <c r="UD11" s="102"/>
      <c r="UE11" s="102"/>
      <c r="UF11" s="102"/>
      <c r="UG11" s="102"/>
      <c r="UH11" s="102"/>
      <c r="UI11" s="102"/>
      <c r="UJ11" s="102"/>
      <c r="UK11" s="102"/>
      <c r="UL11" s="102"/>
      <c r="UM11" s="102"/>
      <c r="UN11" s="102"/>
      <c r="UO11" s="102"/>
      <c r="UP11" s="102"/>
      <c r="UQ11" s="102"/>
      <c r="UR11" s="102"/>
      <c r="US11" s="102"/>
      <c r="UT11" s="102"/>
      <c r="UU11" s="102"/>
      <c r="UV11" s="102"/>
      <c r="UW11" s="102"/>
      <c r="UX11" s="102"/>
      <c r="UY11" s="102"/>
      <c r="UZ11" s="102"/>
      <c r="VA11" s="102"/>
      <c r="VB11" s="102"/>
      <c r="VC11" s="102"/>
      <c r="VD11" s="102"/>
      <c r="VE11" s="102"/>
      <c r="VF11" s="102"/>
      <c r="VG11" s="102"/>
      <c r="VH11" s="102"/>
      <c r="VI11" s="102"/>
      <c r="VJ11" s="102"/>
      <c r="VK11" s="102"/>
      <c r="VL11" s="102"/>
      <c r="VM11" s="102"/>
      <c r="VN11" s="102"/>
      <c r="VO11" s="102"/>
      <c r="VP11" s="102"/>
      <c r="VQ11" s="102"/>
      <c r="VR11" s="102"/>
      <c r="VS11" s="102"/>
      <c r="VT11" s="102"/>
      <c r="VU11" s="102"/>
      <c r="VV11" s="102"/>
      <c r="VW11" s="102"/>
      <c r="VX11" s="102"/>
      <c r="VY11" s="102"/>
      <c r="VZ11" s="102"/>
      <c r="WA11" s="102"/>
      <c r="WB11" s="102"/>
      <c r="WC11" s="102"/>
      <c r="WD11" s="102"/>
      <c r="WE11" s="102"/>
      <c r="WF11" s="102"/>
      <c r="WG11" s="102"/>
      <c r="WH11" s="102"/>
      <c r="WI11" s="102"/>
      <c r="WJ11" s="102"/>
      <c r="WK11" s="102"/>
      <c r="WL11" s="102"/>
      <c r="WM11" s="102"/>
      <c r="WN11" s="102"/>
      <c r="WO11" s="102"/>
      <c r="WP11" s="102"/>
      <c r="WQ11" s="102"/>
      <c r="WR11" s="102"/>
      <c r="WS11" s="102"/>
      <c r="WT11" s="102"/>
      <c r="WU11" s="102"/>
      <c r="WV11" s="102"/>
      <c r="WW11" s="102"/>
      <c r="WX11" s="102"/>
      <c r="WY11" s="102"/>
      <c r="WZ11" s="102"/>
      <c r="XA11" s="102"/>
      <c r="XB11" s="102"/>
      <c r="XC11" s="102"/>
      <c r="XD11" s="102"/>
      <c r="XE11" s="102"/>
      <c r="XF11" s="102"/>
      <c r="XG11" s="102"/>
      <c r="XH11" s="102"/>
      <c r="XI11" s="102"/>
      <c r="XJ11" s="102"/>
      <c r="XK11" s="102"/>
      <c r="XL11" s="102"/>
      <c r="XM11" s="102"/>
      <c r="XN11" s="102"/>
      <c r="XO11" s="102"/>
      <c r="XP11" s="102"/>
      <c r="XQ11" s="102"/>
      <c r="XR11" s="102"/>
      <c r="XS11" s="102"/>
      <c r="XT11" s="102"/>
      <c r="XU11" s="102"/>
      <c r="XV11" s="102"/>
      <c r="XW11" s="102"/>
      <c r="XX11" s="102"/>
      <c r="XY11" s="102"/>
      <c r="XZ11" s="102"/>
      <c r="YA11" s="102"/>
      <c r="YB11" s="102"/>
      <c r="YC11" s="102"/>
      <c r="YD11" s="102"/>
      <c r="YE11" s="102"/>
      <c r="YF11" s="102"/>
      <c r="YG11" s="102"/>
      <c r="YH11" s="102"/>
      <c r="YI11" s="102"/>
      <c r="YJ11" s="102"/>
      <c r="YK11" s="102"/>
      <c r="YL11" s="102"/>
      <c r="YM11" s="102"/>
      <c r="YN11" s="102"/>
      <c r="YO11" s="102"/>
      <c r="YP11" s="102"/>
      <c r="YQ11" s="102"/>
      <c r="YR11" s="102"/>
      <c r="YS11" s="102"/>
      <c r="YT11" s="102"/>
      <c r="YU11" s="102"/>
      <c r="YV11" s="102"/>
      <c r="YW11" s="102"/>
      <c r="YX11" s="102"/>
      <c r="YY11" s="102"/>
      <c r="YZ11" s="102"/>
      <c r="ZA11" s="102"/>
      <c r="ZB11" s="102"/>
      <c r="ZC11" s="102"/>
      <c r="ZD11" s="102"/>
      <c r="ZE11" s="102"/>
      <c r="ZF11" s="102"/>
      <c r="ZG11" s="102"/>
      <c r="ZH11" s="102"/>
      <c r="ZI11" s="102"/>
      <c r="ZJ11" s="102"/>
      <c r="ZK11" s="102"/>
      <c r="ZL11" s="102"/>
      <c r="ZM11" s="102"/>
      <c r="ZN11" s="102"/>
      <c r="ZO11" s="102"/>
      <c r="ZP11" s="102"/>
      <c r="ZQ11" s="102"/>
      <c r="ZR11" s="102"/>
      <c r="ZS11" s="102"/>
      <c r="ZT11" s="102"/>
      <c r="ZU11" s="102"/>
      <c r="ZV11" s="102"/>
      <c r="ZW11" s="102"/>
      <c r="ZX11" s="102"/>
      <c r="ZY11" s="102"/>
      <c r="ZZ11" s="102"/>
      <c r="AAA11" s="102"/>
      <c r="AAB11" s="102"/>
      <c r="AAC11" s="102"/>
      <c r="AAD11" s="102"/>
      <c r="AAE11" s="102"/>
      <c r="AAF11" s="102"/>
      <c r="AAG11" s="102"/>
      <c r="AAH11" s="102"/>
      <c r="AAI11" s="102"/>
      <c r="AAJ11" s="102"/>
      <c r="AAK11" s="102"/>
      <c r="AAL11" s="102"/>
      <c r="AAM11" s="102"/>
      <c r="AAN11" s="102"/>
      <c r="AAO11" s="102"/>
      <c r="AAP11" s="102"/>
      <c r="AAQ11" s="102"/>
      <c r="AAR11" s="102"/>
      <c r="AAS11" s="102"/>
      <c r="AAT11" s="102"/>
      <c r="AAU11" s="102"/>
      <c r="AAV11" s="102"/>
      <c r="AAW11" s="102"/>
      <c r="AAX11" s="102"/>
      <c r="AAY11" s="102"/>
      <c r="AAZ11" s="102"/>
      <c r="ABA11" s="102"/>
      <c r="ABB11" s="102"/>
      <c r="ABC11" s="102"/>
      <c r="ABD11" s="102"/>
      <c r="ABE11" s="102"/>
      <c r="ABF11" s="102"/>
      <c r="ABG11" s="102"/>
      <c r="ABH11" s="102"/>
      <c r="ABI11" s="102"/>
      <c r="ABJ11" s="102"/>
      <c r="ABK11" s="102"/>
      <c r="ABL11" s="102"/>
      <c r="ABM11" s="102"/>
      <c r="ABN11" s="102"/>
      <c r="ABO11" s="102"/>
      <c r="ABP11" s="102"/>
      <c r="ABQ11" s="102"/>
      <c r="ABR11" s="102"/>
      <c r="ABS11" s="102"/>
      <c r="ABT11" s="102"/>
      <c r="ABU11" s="102"/>
      <c r="ABV11" s="102"/>
      <c r="ABW11" s="102"/>
      <c r="ABX11" s="102"/>
      <c r="ABY11" s="102"/>
      <c r="ABZ11" s="102"/>
      <c r="ACA11" s="102"/>
      <c r="ACB11" s="102"/>
      <c r="ACC11" s="102"/>
      <c r="ACD11" s="102"/>
      <c r="ACE11" s="102"/>
      <c r="ACF11" s="102"/>
      <c r="ACG11" s="102"/>
      <c r="ACH11" s="102"/>
      <c r="ACI11" s="102"/>
      <c r="ACJ11" s="102"/>
      <c r="ACK11" s="102"/>
      <c r="ACL11" s="102"/>
      <c r="ACM11" s="102"/>
      <c r="ACN11" s="102"/>
      <c r="ACO11" s="102"/>
      <c r="ACP11" s="102"/>
      <c r="ACQ11" s="102"/>
      <c r="ACR11" s="102"/>
      <c r="ACS11" s="102"/>
      <c r="ACT11" s="102"/>
      <c r="ACU11" s="102"/>
      <c r="ACV11" s="102"/>
      <c r="ACW11" s="102"/>
      <c r="ACX11" s="102"/>
      <c r="ACY11" s="102"/>
      <c r="ACZ11" s="102"/>
      <c r="ADA11" s="102"/>
      <c r="ADB11" s="102"/>
      <c r="ADC11" s="102"/>
      <c r="ADD11" s="102"/>
      <c r="ADE11" s="102"/>
      <c r="ADF11" s="102"/>
      <c r="ADG11" s="102"/>
      <c r="ADH11" s="102"/>
      <c r="ADI11" s="102"/>
      <c r="ADJ11" s="102"/>
      <c r="ADK11" s="102"/>
      <c r="ADL11" s="102"/>
      <c r="ADM11" s="102"/>
      <c r="ADN11" s="102"/>
      <c r="ADO11" s="102"/>
      <c r="ADP11" s="102"/>
      <c r="ADQ11" s="102"/>
      <c r="ADR11" s="102"/>
      <c r="ADS11" s="102"/>
      <c r="ADT11" s="102"/>
      <c r="ADU11" s="102"/>
      <c r="ADV11" s="102"/>
      <c r="ADW11" s="102"/>
      <c r="ADX11" s="102"/>
      <c r="ADY11" s="102"/>
      <c r="ADZ11" s="102"/>
      <c r="AEA11" s="102"/>
      <c r="AEB11" s="102"/>
      <c r="AEC11" s="102"/>
      <c r="AED11" s="102"/>
      <c r="AEE11" s="102"/>
      <c r="AEF11" s="102"/>
      <c r="AEG11" s="102"/>
      <c r="AEH11" s="102"/>
      <c r="AEI11" s="102"/>
      <c r="AEJ11" s="102"/>
      <c r="AEK11" s="102"/>
      <c r="AEL11" s="102"/>
      <c r="AEM11" s="102"/>
      <c r="AEN11" s="102"/>
      <c r="AEO11" s="102"/>
      <c r="AEP11" s="102"/>
      <c r="AEQ11" s="102"/>
      <c r="AER11" s="102"/>
      <c r="AES11" s="102"/>
      <c r="AET11" s="102"/>
      <c r="AEU11" s="102"/>
      <c r="AEV11" s="102"/>
      <c r="AEW11" s="102"/>
      <c r="AEX11" s="102"/>
      <c r="AEY11" s="102"/>
      <c r="AEZ11" s="102"/>
      <c r="AFA11" s="102"/>
      <c r="AFB11" s="102"/>
      <c r="AFC11" s="102"/>
      <c r="AFD11" s="102"/>
      <c r="AFE11" s="102"/>
      <c r="AFF11" s="102"/>
      <c r="AFG11" s="102"/>
      <c r="AFH11" s="102"/>
      <c r="AFI11" s="102"/>
      <c r="AFJ11" s="102"/>
      <c r="AFK11" s="102"/>
      <c r="AFL11" s="102"/>
      <c r="AFM11" s="102"/>
      <c r="AFN11" s="102"/>
      <c r="AFO11" s="102"/>
      <c r="AFP11" s="102"/>
      <c r="AFQ11" s="102"/>
      <c r="AFR11" s="102"/>
      <c r="AFS11" s="102"/>
      <c r="AFT11" s="102"/>
      <c r="AFU11" s="102"/>
      <c r="AFV11" s="102"/>
      <c r="AFW11" s="102"/>
      <c r="AFX11" s="102"/>
      <c r="AFY11" s="102"/>
      <c r="AFZ11" s="102"/>
      <c r="AGA11" s="102"/>
      <c r="AGB11" s="102"/>
      <c r="AGC11" s="102"/>
      <c r="AGD11" s="102"/>
      <c r="AGE11" s="102"/>
      <c r="AGF11" s="102"/>
      <c r="AGG11" s="102"/>
      <c r="AGH11" s="102"/>
      <c r="AGI11" s="102"/>
      <c r="AGJ11" s="102"/>
      <c r="AGK11" s="102"/>
      <c r="AGL11" s="102"/>
      <c r="AGM11" s="102"/>
      <c r="AGN11" s="102"/>
      <c r="AGO11" s="102"/>
      <c r="AGP11" s="102"/>
      <c r="AGQ11" s="102"/>
      <c r="AGR11" s="102"/>
      <c r="AGS11" s="102"/>
      <c r="AGT11" s="102"/>
      <c r="AGU11" s="102"/>
      <c r="AGV11" s="102"/>
      <c r="AGW11" s="102"/>
      <c r="AGX11" s="102"/>
      <c r="AGY11" s="102"/>
      <c r="AGZ11" s="102"/>
      <c r="AHA11" s="102"/>
      <c r="AHB11" s="102"/>
      <c r="AHC11" s="102"/>
      <c r="AHD11" s="102"/>
      <c r="AHE11" s="102"/>
      <c r="AHF11" s="102"/>
      <c r="AHG11" s="102"/>
      <c r="AHH11" s="102"/>
      <c r="AHI11" s="102"/>
      <c r="AHJ11" s="102"/>
      <c r="AHK11" s="102"/>
      <c r="AHL11" s="102"/>
      <c r="AHM11" s="102"/>
      <c r="AHN11" s="102"/>
      <c r="AHO11" s="102"/>
      <c r="AHP11" s="102"/>
      <c r="AHQ11" s="102"/>
      <c r="AHR11" s="102"/>
      <c r="AHS11" s="102"/>
      <c r="AHT11" s="102"/>
      <c r="AHU11" s="102"/>
      <c r="AHV11" s="102"/>
      <c r="AHW11" s="102"/>
      <c r="AHX11" s="102"/>
      <c r="AHY11" s="102"/>
      <c r="AHZ11" s="102"/>
      <c r="AIA11" s="102"/>
      <c r="AIB11" s="102"/>
      <c r="AIC11" s="102"/>
      <c r="AID11" s="102"/>
      <c r="AIE11" s="102"/>
      <c r="AIF11" s="102"/>
      <c r="AIG11" s="102"/>
      <c r="AIH11" s="102"/>
      <c r="AII11" s="102"/>
      <c r="AIJ11" s="102"/>
      <c r="AIK11" s="102"/>
      <c r="AIL11" s="102"/>
      <c r="AIM11" s="102"/>
      <c r="AIN11" s="102"/>
      <c r="AIO11" s="102"/>
      <c r="AIP11" s="102"/>
      <c r="AIQ11" s="102"/>
      <c r="AIR11" s="102"/>
      <c r="AIS11" s="102"/>
      <c r="AIT11" s="102"/>
      <c r="AIU11" s="102"/>
      <c r="AIV11" s="102"/>
      <c r="AIW11" s="102"/>
      <c r="AIX11" s="102"/>
      <c r="AIY11" s="102"/>
      <c r="AIZ11" s="102"/>
      <c r="AJA11" s="102"/>
      <c r="AJB11" s="102"/>
      <c r="AJC11" s="102"/>
      <c r="AJD11" s="102"/>
      <c r="AJE11" s="102"/>
      <c r="AJF11" s="102"/>
      <c r="AJG11" s="102"/>
      <c r="AJH11" s="102"/>
      <c r="AJI11" s="102"/>
      <c r="AJJ11" s="102"/>
      <c r="AJK11" s="102"/>
      <c r="AJL11" s="102"/>
      <c r="AJM11" s="102"/>
      <c r="AJN11" s="102"/>
      <c r="AJO11" s="102"/>
      <c r="AJP11" s="102"/>
      <c r="AJQ11" s="102"/>
      <c r="AJR11" s="102"/>
      <c r="AJS11" s="102"/>
      <c r="AJT11" s="102"/>
      <c r="AJU11" s="102"/>
      <c r="AJV11" s="102"/>
      <c r="AJW11" s="102"/>
      <c r="AJX11" s="102"/>
      <c r="AJY11" s="102"/>
      <c r="AJZ11" s="102"/>
      <c r="AKA11" s="102"/>
      <c r="AKB11" s="102"/>
      <c r="AKC11" s="102"/>
      <c r="AKD11" s="102"/>
      <c r="AKE11" s="102"/>
      <c r="AKF11" s="102"/>
      <c r="AKG11" s="102"/>
      <c r="AKH11" s="102"/>
      <c r="AKI11" s="102"/>
      <c r="AKJ11" s="102"/>
      <c r="AKK11" s="102"/>
      <c r="AKL11" s="102"/>
      <c r="AKM11" s="102"/>
      <c r="AKN11" s="102"/>
      <c r="AKO11" s="102"/>
      <c r="AKP11" s="102"/>
      <c r="AKQ11" s="102"/>
      <c r="AKR11" s="102"/>
      <c r="AKS11" s="102"/>
      <c r="AKT11" s="102"/>
      <c r="AKU11" s="102"/>
      <c r="AKV11" s="102"/>
      <c r="AKW11" s="102"/>
      <c r="AKX11" s="102"/>
      <c r="AKY11" s="102"/>
      <c r="AKZ11" s="102"/>
      <c r="ALA11" s="102"/>
      <c r="ALB11" s="102"/>
      <c r="ALC11" s="102"/>
      <c r="ALD11" s="102"/>
      <c r="ALE11" s="102"/>
      <c r="ALF11" s="102"/>
      <c r="ALG11" s="102"/>
      <c r="ALH11" s="102"/>
      <c r="ALI11" s="102"/>
      <c r="ALJ11" s="102"/>
      <c r="ALK11" s="102"/>
      <c r="ALL11" s="102"/>
      <c r="ALM11" s="102"/>
      <c r="ALN11" s="102"/>
      <c r="ALO11" s="102"/>
      <c r="ALP11" s="102"/>
      <c r="ALQ11" s="102"/>
      <c r="ALR11" s="102"/>
      <c r="ALS11" s="102"/>
      <c r="ALT11" s="102"/>
      <c r="ALU11" s="102"/>
      <c r="ALV11" s="102"/>
      <c r="ALW11" s="102"/>
      <c r="ALX11" s="102"/>
      <c r="ALY11" s="102"/>
      <c r="ALZ11" s="102"/>
      <c r="AMA11" s="102"/>
      <c r="AMB11" s="102"/>
      <c r="AMC11" s="102"/>
      <c r="AMD11" s="102"/>
      <c r="AME11" s="102"/>
      <c r="AMF11" s="102"/>
      <c r="AMG11" s="102"/>
      <c r="AMH11" s="102"/>
      <c r="AMI11" s="102"/>
      <c r="AMJ11" s="102"/>
    </row>
    <row r="12" customFormat="false" ht="12.75" hidden="false" customHeight="false" outlineLevel="0" collapsed="false">
      <c r="A12" s="128" t="s">
        <v>101</v>
      </c>
      <c r="B12" s="129" t="s">
        <v>102</v>
      </c>
      <c r="C12" s="130" t="n">
        <f aca="false">C13+C14+C15+C16+C17+C19+C20+C18</f>
        <v>130208374.98</v>
      </c>
      <c r="D12" s="130" t="n">
        <f aca="false">D13+D14+D15+D16+D17+D19+D20+D18</f>
        <v>127167698.39</v>
      </c>
      <c r="E12" s="130" t="n">
        <f aca="false">E13+E14+E15+E16+E17+E19+E20+E18</f>
        <v>-3040676.59</v>
      </c>
      <c r="F12" s="130" t="n">
        <f aca="false">F13+F14+F15+F16+F17+F19+F20</f>
        <v>0</v>
      </c>
      <c r="G12" s="130" t="n">
        <f aca="false">G13+G14+G15+G16+G17+G19+G20+G18</f>
        <v>-3040676.59</v>
      </c>
      <c r="H12" s="23" t="n">
        <f aca="false">D12-C12</f>
        <v>-3040676.59</v>
      </c>
      <c r="I12" s="131"/>
      <c r="J12" s="132"/>
      <c r="K12" s="22"/>
      <c r="L12" s="22"/>
      <c r="M12" s="22"/>
      <c r="N12" s="22"/>
      <c r="O12" s="32"/>
      <c r="P12" s="133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134"/>
      <c r="BW12" s="134"/>
      <c r="BX12" s="134"/>
      <c r="BY12" s="134"/>
      <c r="BZ12" s="134"/>
      <c r="CA12" s="134"/>
      <c r="CB12" s="134"/>
      <c r="CC12" s="134"/>
      <c r="CD12" s="134"/>
      <c r="CE12" s="134"/>
      <c r="CF12" s="134"/>
      <c r="CG12" s="134"/>
      <c r="CH12" s="134"/>
      <c r="CI12" s="134"/>
      <c r="CJ12" s="134"/>
      <c r="CK12" s="134"/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4"/>
      <c r="DG12" s="134"/>
      <c r="DH12" s="134"/>
      <c r="DI12" s="134"/>
      <c r="DJ12" s="134"/>
      <c r="DK12" s="134"/>
      <c r="DL12" s="134"/>
      <c r="DM12" s="134"/>
      <c r="DN12" s="134"/>
      <c r="DO12" s="134"/>
      <c r="DP12" s="134"/>
      <c r="DQ12" s="134"/>
      <c r="DR12" s="134"/>
      <c r="DS12" s="134"/>
      <c r="DT12" s="134"/>
      <c r="DU12" s="134"/>
      <c r="DV12" s="134"/>
      <c r="DW12" s="134"/>
      <c r="DX12" s="134"/>
      <c r="DY12" s="134"/>
      <c r="DZ12" s="134"/>
      <c r="EA12" s="134"/>
      <c r="EB12" s="134"/>
      <c r="EC12" s="134"/>
      <c r="ED12" s="134"/>
      <c r="EE12" s="134"/>
      <c r="EF12" s="134"/>
      <c r="EG12" s="134"/>
      <c r="EH12" s="134"/>
      <c r="EI12" s="134"/>
      <c r="EJ12" s="134"/>
      <c r="EK12" s="134"/>
      <c r="EL12" s="134"/>
      <c r="EM12" s="134"/>
      <c r="EN12" s="134"/>
      <c r="EO12" s="134"/>
      <c r="EP12" s="134"/>
      <c r="EQ12" s="134"/>
      <c r="ER12" s="134"/>
      <c r="ES12" s="134"/>
      <c r="ET12" s="134"/>
      <c r="EU12" s="134"/>
      <c r="EV12" s="134"/>
      <c r="EW12" s="134"/>
      <c r="EX12" s="134"/>
      <c r="EY12" s="134"/>
      <c r="EZ12" s="134"/>
      <c r="FA12" s="134"/>
      <c r="FB12" s="134"/>
      <c r="FC12" s="134"/>
      <c r="FD12" s="134"/>
      <c r="FE12" s="134"/>
      <c r="FF12" s="134"/>
      <c r="FG12" s="134"/>
      <c r="FH12" s="134"/>
      <c r="FI12" s="134"/>
      <c r="FJ12" s="134"/>
      <c r="FK12" s="134"/>
      <c r="FL12" s="134"/>
      <c r="FM12" s="134"/>
      <c r="FN12" s="134"/>
      <c r="FO12" s="134"/>
      <c r="FP12" s="134"/>
      <c r="FQ12" s="134"/>
      <c r="FR12" s="134"/>
      <c r="FS12" s="134"/>
      <c r="FT12" s="134"/>
      <c r="FU12" s="134"/>
      <c r="FV12" s="134"/>
      <c r="FW12" s="134"/>
      <c r="FX12" s="134"/>
      <c r="FY12" s="134"/>
      <c r="FZ12" s="134"/>
      <c r="GA12" s="134"/>
      <c r="GB12" s="134"/>
      <c r="GC12" s="134"/>
      <c r="GD12" s="134"/>
      <c r="GE12" s="134"/>
      <c r="GF12" s="134"/>
      <c r="GG12" s="134"/>
      <c r="GH12" s="134"/>
      <c r="GI12" s="134"/>
      <c r="GJ12" s="134"/>
      <c r="GK12" s="134"/>
      <c r="GL12" s="134"/>
      <c r="GM12" s="134"/>
      <c r="GN12" s="134"/>
      <c r="GO12" s="134"/>
      <c r="GP12" s="134"/>
      <c r="GQ12" s="134"/>
      <c r="GR12" s="134"/>
      <c r="GS12" s="134"/>
      <c r="GT12" s="134"/>
      <c r="GU12" s="134"/>
      <c r="GV12" s="134"/>
      <c r="GW12" s="134"/>
      <c r="GX12" s="134"/>
      <c r="GY12" s="134"/>
      <c r="GZ12" s="134"/>
      <c r="HA12" s="134"/>
      <c r="HB12" s="134"/>
      <c r="HC12" s="134"/>
      <c r="HD12" s="134"/>
      <c r="HE12" s="134"/>
      <c r="HF12" s="134"/>
      <c r="HG12" s="134"/>
      <c r="HH12" s="134"/>
      <c r="HI12" s="134"/>
      <c r="HJ12" s="134"/>
      <c r="HK12" s="134"/>
      <c r="HL12" s="134"/>
      <c r="HM12" s="134"/>
      <c r="HN12" s="134"/>
      <c r="HO12" s="134"/>
      <c r="HP12" s="134"/>
      <c r="HQ12" s="134"/>
      <c r="HR12" s="134"/>
      <c r="HS12" s="134"/>
      <c r="HT12" s="134"/>
      <c r="HU12" s="134"/>
      <c r="HV12" s="134"/>
      <c r="HW12" s="134"/>
      <c r="HX12" s="134"/>
      <c r="HY12" s="134"/>
      <c r="HZ12" s="134"/>
      <c r="IA12" s="134"/>
      <c r="IB12" s="134"/>
      <c r="IC12" s="134"/>
      <c r="ID12" s="134"/>
      <c r="IE12" s="134"/>
      <c r="IF12" s="134"/>
      <c r="IG12" s="134"/>
      <c r="IH12" s="134"/>
      <c r="II12" s="134"/>
      <c r="IJ12" s="134"/>
      <c r="IK12" s="134"/>
      <c r="IL12" s="134"/>
      <c r="IM12" s="134"/>
      <c r="IN12" s="134"/>
      <c r="IO12" s="134"/>
      <c r="IP12" s="134"/>
      <c r="IQ12" s="134"/>
      <c r="IR12" s="134"/>
      <c r="IS12" s="134"/>
      <c r="IT12" s="134"/>
      <c r="IU12" s="134"/>
      <c r="IV12" s="134"/>
      <c r="IW12" s="134"/>
      <c r="IX12" s="134"/>
      <c r="IY12" s="134"/>
      <c r="IZ12" s="134"/>
      <c r="JA12" s="134"/>
      <c r="JB12" s="134"/>
      <c r="JC12" s="134"/>
      <c r="JD12" s="134"/>
      <c r="JE12" s="134"/>
      <c r="JF12" s="134"/>
      <c r="JG12" s="134"/>
      <c r="JH12" s="134"/>
      <c r="JI12" s="134"/>
      <c r="JJ12" s="134"/>
      <c r="JK12" s="134"/>
      <c r="JL12" s="134"/>
      <c r="JM12" s="134"/>
      <c r="JN12" s="134"/>
      <c r="JO12" s="134"/>
      <c r="JP12" s="134"/>
      <c r="JQ12" s="134"/>
      <c r="JR12" s="134"/>
      <c r="JS12" s="134"/>
      <c r="JT12" s="134"/>
      <c r="JU12" s="134"/>
      <c r="JV12" s="134"/>
      <c r="JW12" s="134"/>
      <c r="JX12" s="134"/>
      <c r="JY12" s="134"/>
      <c r="JZ12" s="134"/>
      <c r="KA12" s="134"/>
      <c r="KB12" s="134"/>
      <c r="KC12" s="134"/>
      <c r="KD12" s="134"/>
      <c r="KE12" s="134"/>
      <c r="KF12" s="134"/>
      <c r="KG12" s="134"/>
      <c r="KH12" s="134"/>
      <c r="KI12" s="134"/>
      <c r="KJ12" s="134"/>
      <c r="KK12" s="134"/>
      <c r="KL12" s="134"/>
      <c r="KM12" s="134"/>
      <c r="KN12" s="134"/>
      <c r="KO12" s="134"/>
      <c r="KP12" s="134"/>
      <c r="KQ12" s="134"/>
      <c r="KR12" s="134"/>
      <c r="KS12" s="134"/>
      <c r="KT12" s="134"/>
      <c r="KU12" s="134"/>
      <c r="KV12" s="134"/>
      <c r="KW12" s="134"/>
      <c r="KX12" s="134"/>
      <c r="KY12" s="134"/>
      <c r="KZ12" s="134"/>
      <c r="LA12" s="134"/>
      <c r="LB12" s="134"/>
      <c r="LC12" s="134"/>
      <c r="LD12" s="134"/>
      <c r="LE12" s="134"/>
      <c r="LF12" s="134"/>
      <c r="LG12" s="134"/>
      <c r="LH12" s="134"/>
      <c r="LI12" s="134"/>
      <c r="LJ12" s="134"/>
      <c r="LK12" s="134"/>
      <c r="LL12" s="134"/>
      <c r="LM12" s="134"/>
      <c r="LN12" s="134"/>
      <c r="LO12" s="134"/>
      <c r="LP12" s="134"/>
      <c r="LQ12" s="134"/>
      <c r="LR12" s="134"/>
      <c r="LS12" s="134"/>
      <c r="LT12" s="134"/>
      <c r="LU12" s="134"/>
      <c r="LV12" s="134"/>
      <c r="LW12" s="134"/>
      <c r="LX12" s="134"/>
      <c r="LY12" s="134"/>
      <c r="LZ12" s="134"/>
      <c r="MA12" s="134"/>
      <c r="MB12" s="134"/>
      <c r="MC12" s="134"/>
      <c r="MD12" s="134"/>
      <c r="ME12" s="134"/>
      <c r="MF12" s="134"/>
      <c r="MG12" s="134"/>
      <c r="MH12" s="134"/>
      <c r="MI12" s="134"/>
      <c r="MJ12" s="134"/>
      <c r="MK12" s="134"/>
      <c r="ML12" s="134"/>
      <c r="MM12" s="134"/>
      <c r="MN12" s="134"/>
      <c r="MO12" s="134"/>
      <c r="MP12" s="134"/>
      <c r="MQ12" s="134"/>
      <c r="MR12" s="134"/>
      <c r="MS12" s="134"/>
      <c r="MT12" s="134"/>
      <c r="MU12" s="134"/>
      <c r="MV12" s="134"/>
      <c r="MW12" s="134"/>
      <c r="MX12" s="134"/>
      <c r="MY12" s="134"/>
      <c r="MZ12" s="134"/>
      <c r="NA12" s="134"/>
      <c r="NB12" s="134"/>
      <c r="NC12" s="134"/>
      <c r="ND12" s="134"/>
      <c r="NE12" s="134"/>
      <c r="NF12" s="134"/>
      <c r="NG12" s="134"/>
      <c r="NH12" s="134"/>
      <c r="NI12" s="134"/>
      <c r="NJ12" s="134"/>
      <c r="NK12" s="134"/>
      <c r="NL12" s="134"/>
      <c r="NM12" s="134"/>
      <c r="NN12" s="134"/>
      <c r="NO12" s="134"/>
      <c r="NP12" s="134"/>
      <c r="NQ12" s="134"/>
      <c r="NR12" s="134"/>
      <c r="NS12" s="134"/>
      <c r="NT12" s="134"/>
      <c r="NU12" s="134"/>
      <c r="NV12" s="134"/>
      <c r="NW12" s="134"/>
      <c r="NX12" s="134"/>
      <c r="NY12" s="134"/>
      <c r="NZ12" s="134"/>
      <c r="OA12" s="134"/>
      <c r="OB12" s="134"/>
      <c r="OC12" s="134"/>
      <c r="OD12" s="134"/>
      <c r="OE12" s="134"/>
      <c r="OF12" s="134"/>
      <c r="OG12" s="134"/>
      <c r="OH12" s="134"/>
      <c r="OI12" s="134"/>
      <c r="OJ12" s="134"/>
      <c r="OK12" s="134"/>
      <c r="OL12" s="134"/>
      <c r="OM12" s="134"/>
      <c r="ON12" s="134"/>
      <c r="OO12" s="134"/>
      <c r="OP12" s="134"/>
      <c r="OQ12" s="134"/>
      <c r="OR12" s="134"/>
      <c r="OS12" s="134"/>
      <c r="OT12" s="134"/>
      <c r="OU12" s="134"/>
      <c r="OV12" s="134"/>
      <c r="OW12" s="134"/>
      <c r="OX12" s="134"/>
      <c r="OY12" s="134"/>
      <c r="OZ12" s="134"/>
      <c r="PA12" s="134"/>
      <c r="PB12" s="134"/>
      <c r="PC12" s="134"/>
      <c r="PD12" s="134"/>
      <c r="PE12" s="134"/>
      <c r="PF12" s="134"/>
      <c r="PG12" s="134"/>
      <c r="PH12" s="134"/>
      <c r="PI12" s="134"/>
      <c r="PJ12" s="134"/>
      <c r="PK12" s="134"/>
      <c r="PL12" s="134"/>
      <c r="PM12" s="134"/>
      <c r="PN12" s="134"/>
      <c r="PO12" s="134"/>
      <c r="PP12" s="134"/>
      <c r="PQ12" s="134"/>
      <c r="PR12" s="134"/>
      <c r="PS12" s="134"/>
      <c r="PT12" s="134"/>
      <c r="PU12" s="134"/>
      <c r="PV12" s="134"/>
      <c r="PW12" s="134"/>
      <c r="PX12" s="134"/>
      <c r="PY12" s="134"/>
      <c r="PZ12" s="134"/>
      <c r="QA12" s="134"/>
      <c r="QB12" s="134"/>
      <c r="QC12" s="134"/>
      <c r="QD12" s="134"/>
      <c r="QE12" s="134"/>
      <c r="QF12" s="134"/>
      <c r="QG12" s="134"/>
      <c r="QH12" s="134"/>
      <c r="QI12" s="134"/>
      <c r="QJ12" s="134"/>
      <c r="QK12" s="134"/>
      <c r="QL12" s="134"/>
      <c r="QM12" s="134"/>
      <c r="QN12" s="134"/>
      <c r="QO12" s="134"/>
      <c r="QP12" s="134"/>
      <c r="QQ12" s="134"/>
      <c r="QR12" s="134"/>
      <c r="QS12" s="134"/>
      <c r="QT12" s="134"/>
      <c r="QU12" s="134"/>
      <c r="QV12" s="134"/>
      <c r="QW12" s="134"/>
      <c r="QX12" s="134"/>
      <c r="QY12" s="134"/>
      <c r="QZ12" s="134"/>
      <c r="RA12" s="134"/>
      <c r="RB12" s="134"/>
      <c r="RC12" s="134"/>
      <c r="RD12" s="134"/>
      <c r="RE12" s="134"/>
      <c r="RF12" s="134"/>
      <c r="RG12" s="134"/>
      <c r="RH12" s="134"/>
      <c r="RI12" s="134"/>
      <c r="RJ12" s="134"/>
      <c r="RK12" s="134"/>
      <c r="RL12" s="134"/>
      <c r="RM12" s="134"/>
      <c r="RN12" s="134"/>
      <c r="RO12" s="134"/>
      <c r="RP12" s="134"/>
      <c r="RQ12" s="134"/>
      <c r="RR12" s="134"/>
      <c r="RS12" s="134"/>
      <c r="RT12" s="134"/>
      <c r="RU12" s="134"/>
      <c r="RV12" s="134"/>
      <c r="RW12" s="134"/>
      <c r="RX12" s="134"/>
      <c r="RY12" s="134"/>
      <c r="RZ12" s="134"/>
      <c r="SA12" s="134"/>
      <c r="SB12" s="134"/>
      <c r="SC12" s="134"/>
      <c r="SD12" s="134"/>
      <c r="SE12" s="134"/>
      <c r="SF12" s="134"/>
      <c r="SG12" s="134"/>
      <c r="SH12" s="134"/>
      <c r="SI12" s="134"/>
      <c r="SJ12" s="134"/>
      <c r="SK12" s="134"/>
      <c r="SL12" s="134"/>
      <c r="SM12" s="134"/>
      <c r="SN12" s="134"/>
      <c r="SO12" s="134"/>
      <c r="SP12" s="134"/>
      <c r="SQ12" s="134"/>
      <c r="SR12" s="134"/>
      <c r="SS12" s="134"/>
      <c r="ST12" s="134"/>
      <c r="SU12" s="134"/>
      <c r="SV12" s="134"/>
      <c r="SW12" s="134"/>
      <c r="SX12" s="134"/>
      <c r="SY12" s="134"/>
      <c r="SZ12" s="134"/>
      <c r="TA12" s="134"/>
      <c r="TB12" s="134"/>
      <c r="TC12" s="134"/>
      <c r="TD12" s="134"/>
      <c r="TE12" s="134"/>
      <c r="TF12" s="134"/>
      <c r="TG12" s="134"/>
      <c r="TH12" s="134"/>
      <c r="TI12" s="134"/>
      <c r="TJ12" s="134"/>
      <c r="TK12" s="134"/>
      <c r="TL12" s="134"/>
      <c r="TM12" s="134"/>
      <c r="TN12" s="134"/>
      <c r="TO12" s="134"/>
      <c r="TP12" s="134"/>
      <c r="TQ12" s="134"/>
      <c r="TR12" s="134"/>
      <c r="TS12" s="134"/>
      <c r="TT12" s="134"/>
      <c r="TU12" s="134"/>
      <c r="TV12" s="134"/>
      <c r="TW12" s="134"/>
      <c r="TX12" s="134"/>
      <c r="TY12" s="134"/>
      <c r="TZ12" s="134"/>
      <c r="UA12" s="134"/>
      <c r="UB12" s="134"/>
      <c r="UC12" s="134"/>
      <c r="UD12" s="134"/>
      <c r="UE12" s="134"/>
      <c r="UF12" s="134"/>
      <c r="UG12" s="134"/>
      <c r="UH12" s="134"/>
      <c r="UI12" s="134"/>
      <c r="UJ12" s="134"/>
      <c r="UK12" s="134"/>
      <c r="UL12" s="134"/>
      <c r="UM12" s="134"/>
      <c r="UN12" s="134"/>
      <c r="UO12" s="134"/>
      <c r="UP12" s="134"/>
      <c r="UQ12" s="134"/>
      <c r="UR12" s="134"/>
      <c r="US12" s="134"/>
      <c r="UT12" s="134"/>
      <c r="UU12" s="134"/>
      <c r="UV12" s="134"/>
      <c r="UW12" s="134"/>
      <c r="UX12" s="134"/>
      <c r="UY12" s="134"/>
      <c r="UZ12" s="134"/>
      <c r="VA12" s="134"/>
      <c r="VB12" s="134"/>
      <c r="VC12" s="134"/>
      <c r="VD12" s="134"/>
      <c r="VE12" s="134"/>
      <c r="VF12" s="134"/>
      <c r="VG12" s="134"/>
      <c r="VH12" s="134"/>
      <c r="VI12" s="134"/>
      <c r="VJ12" s="134"/>
      <c r="VK12" s="134"/>
      <c r="VL12" s="134"/>
      <c r="VM12" s="134"/>
      <c r="VN12" s="134"/>
      <c r="VO12" s="134"/>
      <c r="VP12" s="134"/>
      <c r="VQ12" s="134"/>
      <c r="VR12" s="134"/>
      <c r="VS12" s="134"/>
      <c r="VT12" s="134"/>
      <c r="VU12" s="134"/>
      <c r="VV12" s="134"/>
      <c r="VW12" s="134"/>
      <c r="VX12" s="134"/>
      <c r="VY12" s="134"/>
      <c r="VZ12" s="134"/>
      <c r="WA12" s="134"/>
      <c r="WB12" s="134"/>
      <c r="WC12" s="134"/>
      <c r="WD12" s="134"/>
      <c r="WE12" s="134"/>
      <c r="WF12" s="134"/>
      <c r="WG12" s="134"/>
      <c r="WH12" s="134"/>
      <c r="WI12" s="134"/>
      <c r="WJ12" s="134"/>
      <c r="WK12" s="134"/>
      <c r="WL12" s="134"/>
      <c r="WM12" s="134"/>
      <c r="WN12" s="134"/>
      <c r="WO12" s="134"/>
      <c r="WP12" s="134"/>
      <c r="WQ12" s="134"/>
      <c r="WR12" s="134"/>
      <c r="WS12" s="134"/>
      <c r="WT12" s="134"/>
      <c r="WU12" s="134"/>
      <c r="WV12" s="134"/>
      <c r="WW12" s="134"/>
      <c r="WX12" s="134"/>
      <c r="WY12" s="134"/>
      <c r="WZ12" s="134"/>
      <c r="XA12" s="134"/>
      <c r="XB12" s="134"/>
      <c r="XC12" s="134"/>
      <c r="XD12" s="134"/>
      <c r="XE12" s="134"/>
      <c r="XF12" s="134"/>
      <c r="XG12" s="134"/>
      <c r="XH12" s="134"/>
      <c r="XI12" s="134"/>
      <c r="XJ12" s="134"/>
      <c r="XK12" s="134"/>
      <c r="XL12" s="134"/>
      <c r="XM12" s="134"/>
      <c r="XN12" s="134"/>
      <c r="XO12" s="134"/>
      <c r="XP12" s="134"/>
      <c r="XQ12" s="134"/>
      <c r="XR12" s="134"/>
      <c r="XS12" s="134"/>
      <c r="XT12" s="134"/>
      <c r="XU12" s="134"/>
      <c r="XV12" s="134"/>
      <c r="XW12" s="134"/>
      <c r="XX12" s="134"/>
      <c r="XY12" s="134"/>
      <c r="XZ12" s="134"/>
      <c r="YA12" s="134"/>
      <c r="YB12" s="134"/>
      <c r="YC12" s="134"/>
      <c r="YD12" s="134"/>
      <c r="YE12" s="134"/>
      <c r="YF12" s="134"/>
      <c r="YG12" s="134"/>
      <c r="YH12" s="134"/>
      <c r="YI12" s="134"/>
      <c r="YJ12" s="134"/>
      <c r="YK12" s="134"/>
      <c r="YL12" s="134"/>
      <c r="YM12" s="134"/>
      <c r="YN12" s="134"/>
      <c r="YO12" s="134"/>
      <c r="YP12" s="134"/>
      <c r="YQ12" s="134"/>
      <c r="YR12" s="134"/>
      <c r="YS12" s="134"/>
      <c r="YT12" s="134"/>
      <c r="YU12" s="134"/>
      <c r="YV12" s="134"/>
      <c r="YW12" s="134"/>
      <c r="YX12" s="134"/>
      <c r="YY12" s="134"/>
      <c r="YZ12" s="134"/>
      <c r="ZA12" s="134"/>
      <c r="ZB12" s="134"/>
      <c r="ZC12" s="134"/>
      <c r="ZD12" s="134"/>
      <c r="ZE12" s="134"/>
      <c r="ZF12" s="134"/>
      <c r="ZG12" s="134"/>
      <c r="ZH12" s="134"/>
      <c r="ZI12" s="134"/>
      <c r="ZJ12" s="134"/>
      <c r="ZK12" s="134"/>
      <c r="ZL12" s="134"/>
      <c r="ZM12" s="134"/>
      <c r="ZN12" s="134"/>
      <c r="ZO12" s="134"/>
      <c r="ZP12" s="134"/>
      <c r="ZQ12" s="134"/>
      <c r="ZR12" s="134"/>
      <c r="ZS12" s="134"/>
      <c r="ZT12" s="134"/>
      <c r="ZU12" s="134"/>
      <c r="ZV12" s="134"/>
      <c r="ZW12" s="134"/>
      <c r="ZX12" s="134"/>
      <c r="ZY12" s="134"/>
      <c r="ZZ12" s="134"/>
      <c r="AAA12" s="134"/>
      <c r="AAB12" s="134"/>
      <c r="AAC12" s="134"/>
      <c r="AAD12" s="134"/>
      <c r="AAE12" s="134"/>
      <c r="AAF12" s="134"/>
      <c r="AAG12" s="134"/>
      <c r="AAH12" s="134"/>
      <c r="AAI12" s="134"/>
      <c r="AAJ12" s="134"/>
      <c r="AAK12" s="134"/>
      <c r="AAL12" s="134"/>
      <c r="AAM12" s="134"/>
      <c r="AAN12" s="134"/>
      <c r="AAO12" s="134"/>
      <c r="AAP12" s="134"/>
      <c r="AAQ12" s="134"/>
      <c r="AAR12" s="134"/>
      <c r="AAS12" s="134"/>
      <c r="AAT12" s="134"/>
      <c r="AAU12" s="134"/>
      <c r="AAV12" s="134"/>
      <c r="AAW12" s="134"/>
      <c r="AAX12" s="134"/>
      <c r="AAY12" s="134"/>
      <c r="AAZ12" s="134"/>
      <c r="ABA12" s="134"/>
      <c r="ABB12" s="134"/>
      <c r="ABC12" s="134"/>
      <c r="ABD12" s="134"/>
      <c r="ABE12" s="134"/>
      <c r="ABF12" s="134"/>
      <c r="ABG12" s="134"/>
      <c r="ABH12" s="134"/>
      <c r="ABI12" s="134"/>
      <c r="ABJ12" s="134"/>
      <c r="ABK12" s="134"/>
      <c r="ABL12" s="134"/>
      <c r="ABM12" s="134"/>
      <c r="ABN12" s="134"/>
      <c r="ABO12" s="134"/>
      <c r="ABP12" s="134"/>
      <c r="ABQ12" s="134"/>
      <c r="ABR12" s="134"/>
      <c r="ABS12" s="134"/>
      <c r="ABT12" s="134"/>
      <c r="ABU12" s="134"/>
      <c r="ABV12" s="134"/>
      <c r="ABW12" s="134"/>
      <c r="ABX12" s="134"/>
      <c r="ABY12" s="134"/>
      <c r="ABZ12" s="134"/>
      <c r="ACA12" s="134"/>
      <c r="ACB12" s="134"/>
      <c r="ACC12" s="134"/>
      <c r="ACD12" s="134"/>
      <c r="ACE12" s="134"/>
      <c r="ACF12" s="134"/>
      <c r="ACG12" s="134"/>
      <c r="ACH12" s="134"/>
      <c r="ACI12" s="134"/>
      <c r="ACJ12" s="134"/>
      <c r="ACK12" s="134"/>
      <c r="ACL12" s="134"/>
      <c r="ACM12" s="134"/>
      <c r="ACN12" s="134"/>
      <c r="ACO12" s="134"/>
      <c r="ACP12" s="134"/>
      <c r="ACQ12" s="134"/>
      <c r="ACR12" s="134"/>
      <c r="ACS12" s="134"/>
      <c r="ACT12" s="134"/>
      <c r="ACU12" s="134"/>
      <c r="ACV12" s="134"/>
      <c r="ACW12" s="134"/>
      <c r="ACX12" s="134"/>
      <c r="ACY12" s="134"/>
      <c r="ACZ12" s="134"/>
      <c r="ADA12" s="134"/>
      <c r="ADB12" s="134"/>
      <c r="ADC12" s="134"/>
      <c r="ADD12" s="134"/>
      <c r="ADE12" s="134"/>
      <c r="ADF12" s="134"/>
      <c r="ADG12" s="134"/>
      <c r="ADH12" s="134"/>
      <c r="ADI12" s="134"/>
      <c r="ADJ12" s="134"/>
      <c r="ADK12" s="134"/>
      <c r="ADL12" s="134"/>
      <c r="ADM12" s="134"/>
      <c r="ADN12" s="134"/>
      <c r="ADO12" s="134"/>
      <c r="ADP12" s="134"/>
      <c r="ADQ12" s="134"/>
      <c r="ADR12" s="134"/>
      <c r="ADS12" s="134"/>
      <c r="ADT12" s="134"/>
      <c r="ADU12" s="134"/>
      <c r="ADV12" s="134"/>
      <c r="ADW12" s="134"/>
      <c r="ADX12" s="134"/>
      <c r="ADY12" s="134"/>
      <c r="ADZ12" s="134"/>
      <c r="AEA12" s="134"/>
      <c r="AEB12" s="134"/>
      <c r="AEC12" s="134"/>
      <c r="AED12" s="134"/>
      <c r="AEE12" s="134"/>
      <c r="AEF12" s="134"/>
      <c r="AEG12" s="134"/>
      <c r="AEH12" s="134"/>
      <c r="AEI12" s="134"/>
      <c r="AEJ12" s="134"/>
      <c r="AEK12" s="134"/>
      <c r="AEL12" s="134"/>
      <c r="AEM12" s="134"/>
      <c r="AEN12" s="134"/>
      <c r="AEO12" s="134"/>
      <c r="AEP12" s="134"/>
      <c r="AEQ12" s="134"/>
      <c r="AER12" s="134"/>
      <c r="AES12" s="134"/>
      <c r="AET12" s="134"/>
      <c r="AEU12" s="134"/>
      <c r="AEV12" s="134"/>
      <c r="AEW12" s="134"/>
      <c r="AEX12" s="134"/>
      <c r="AEY12" s="134"/>
      <c r="AEZ12" s="134"/>
      <c r="AFA12" s="134"/>
      <c r="AFB12" s="134"/>
      <c r="AFC12" s="134"/>
      <c r="AFD12" s="134"/>
      <c r="AFE12" s="134"/>
      <c r="AFF12" s="134"/>
      <c r="AFG12" s="134"/>
      <c r="AFH12" s="134"/>
      <c r="AFI12" s="134"/>
      <c r="AFJ12" s="134"/>
      <c r="AFK12" s="134"/>
      <c r="AFL12" s="134"/>
      <c r="AFM12" s="134"/>
      <c r="AFN12" s="134"/>
      <c r="AFO12" s="134"/>
      <c r="AFP12" s="134"/>
      <c r="AFQ12" s="134"/>
      <c r="AFR12" s="134"/>
      <c r="AFS12" s="134"/>
      <c r="AFT12" s="134"/>
      <c r="AFU12" s="134"/>
      <c r="AFV12" s="134"/>
      <c r="AFW12" s="134"/>
      <c r="AFX12" s="134"/>
      <c r="AFY12" s="134"/>
      <c r="AFZ12" s="134"/>
      <c r="AGA12" s="134"/>
      <c r="AGB12" s="134"/>
      <c r="AGC12" s="134"/>
      <c r="AGD12" s="134"/>
      <c r="AGE12" s="134"/>
      <c r="AGF12" s="134"/>
      <c r="AGG12" s="134"/>
      <c r="AGH12" s="134"/>
      <c r="AGI12" s="134"/>
      <c r="AGJ12" s="134"/>
      <c r="AGK12" s="134"/>
      <c r="AGL12" s="134"/>
      <c r="AGM12" s="134"/>
      <c r="AGN12" s="134"/>
      <c r="AGO12" s="134"/>
      <c r="AGP12" s="134"/>
      <c r="AGQ12" s="134"/>
      <c r="AGR12" s="134"/>
      <c r="AGS12" s="134"/>
      <c r="AGT12" s="134"/>
      <c r="AGU12" s="134"/>
      <c r="AGV12" s="134"/>
      <c r="AGW12" s="134"/>
      <c r="AGX12" s="134"/>
      <c r="AGY12" s="134"/>
      <c r="AGZ12" s="134"/>
      <c r="AHA12" s="134"/>
      <c r="AHB12" s="134"/>
      <c r="AHC12" s="134"/>
      <c r="AHD12" s="134"/>
      <c r="AHE12" s="134"/>
      <c r="AHF12" s="134"/>
      <c r="AHG12" s="134"/>
      <c r="AHH12" s="134"/>
      <c r="AHI12" s="134"/>
      <c r="AHJ12" s="134"/>
      <c r="AHK12" s="134"/>
      <c r="AHL12" s="134"/>
      <c r="AHM12" s="134"/>
      <c r="AHN12" s="134"/>
      <c r="AHO12" s="134"/>
      <c r="AHP12" s="134"/>
      <c r="AHQ12" s="134"/>
      <c r="AHR12" s="134"/>
      <c r="AHS12" s="134"/>
      <c r="AHT12" s="134"/>
      <c r="AHU12" s="134"/>
      <c r="AHV12" s="134"/>
      <c r="AHW12" s="134"/>
      <c r="AHX12" s="134"/>
      <c r="AHY12" s="134"/>
      <c r="AHZ12" s="134"/>
      <c r="AIA12" s="134"/>
      <c r="AIB12" s="134"/>
      <c r="AIC12" s="134"/>
      <c r="AID12" s="134"/>
      <c r="AIE12" s="134"/>
      <c r="AIF12" s="134"/>
      <c r="AIG12" s="134"/>
      <c r="AIH12" s="134"/>
      <c r="AII12" s="134"/>
      <c r="AIJ12" s="134"/>
      <c r="AIK12" s="134"/>
      <c r="AIL12" s="134"/>
      <c r="AIM12" s="134"/>
      <c r="AIN12" s="134"/>
      <c r="AIO12" s="134"/>
      <c r="AIP12" s="134"/>
      <c r="AIQ12" s="134"/>
      <c r="AIR12" s="134"/>
      <c r="AIS12" s="134"/>
      <c r="AIT12" s="134"/>
      <c r="AIU12" s="134"/>
      <c r="AIV12" s="134"/>
      <c r="AIW12" s="134"/>
      <c r="AIX12" s="134"/>
      <c r="AIY12" s="134"/>
      <c r="AIZ12" s="134"/>
      <c r="AJA12" s="134"/>
      <c r="AJB12" s="134"/>
      <c r="AJC12" s="134"/>
      <c r="AJD12" s="134"/>
      <c r="AJE12" s="134"/>
      <c r="AJF12" s="134"/>
      <c r="AJG12" s="134"/>
      <c r="AJH12" s="134"/>
      <c r="AJI12" s="134"/>
      <c r="AJJ12" s="134"/>
      <c r="AJK12" s="134"/>
      <c r="AJL12" s="134"/>
      <c r="AJM12" s="134"/>
      <c r="AJN12" s="134"/>
      <c r="AJO12" s="134"/>
      <c r="AJP12" s="134"/>
      <c r="AJQ12" s="134"/>
      <c r="AJR12" s="134"/>
      <c r="AJS12" s="134"/>
      <c r="AJT12" s="134"/>
      <c r="AJU12" s="134"/>
      <c r="AJV12" s="134"/>
      <c r="AJW12" s="134"/>
      <c r="AJX12" s="134"/>
      <c r="AJY12" s="134"/>
      <c r="AJZ12" s="134"/>
      <c r="AKA12" s="134"/>
      <c r="AKB12" s="134"/>
      <c r="AKC12" s="134"/>
      <c r="AKD12" s="134"/>
      <c r="AKE12" s="134"/>
      <c r="AKF12" s="134"/>
      <c r="AKG12" s="134"/>
      <c r="AKH12" s="134"/>
      <c r="AKI12" s="134"/>
      <c r="AKJ12" s="134"/>
      <c r="AKK12" s="134"/>
      <c r="AKL12" s="134"/>
      <c r="AKM12" s="134"/>
      <c r="AKN12" s="134"/>
      <c r="AKO12" s="134"/>
      <c r="AKP12" s="134"/>
      <c r="AKQ12" s="134"/>
      <c r="AKR12" s="134"/>
      <c r="AKS12" s="134"/>
      <c r="AKT12" s="134"/>
      <c r="AKU12" s="134"/>
      <c r="AKV12" s="134"/>
      <c r="AKW12" s="134"/>
      <c r="AKX12" s="134"/>
      <c r="AKY12" s="134"/>
      <c r="AKZ12" s="134"/>
      <c r="ALA12" s="134"/>
      <c r="ALB12" s="134"/>
      <c r="ALC12" s="134"/>
      <c r="ALD12" s="134"/>
      <c r="ALE12" s="134"/>
      <c r="ALF12" s="134"/>
      <c r="ALG12" s="134"/>
      <c r="ALH12" s="134"/>
      <c r="ALI12" s="134"/>
      <c r="ALJ12" s="134"/>
      <c r="ALK12" s="134"/>
      <c r="ALL12" s="134"/>
      <c r="ALM12" s="134"/>
      <c r="ALN12" s="134"/>
      <c r="ALO12" s="134"/>
      <c r="ALP12" s="134"/>
      <c r="ALQ12" s="134"/>
      <c r="ALR12" s="134"/>
      <c r="ALS12" s="134"/>
      <c r="ALT12" s="134"/>
      <c r="ALU12" s="134"/>
      <c r="ALV12" s="134"/>
      <c r="ALW12" s="134"/>
      <c r="ALX12" s="134"/>
      <c r="ALY12" s="134"/>
      <c r="ALZ12" s="134"/>
      <c r="AMA12" s="134"/>
      <c r="AMB12" s="134"/>
      <c r="AMC12" s="134"/>
      <c r="AMD12" s="134"/>
      <c r="AME12" s="134"/>
      <c r="AMF12" s="134"/>
      <c r="AMG12" s="134"/>
      <c r="AMH12" s="134"/>
      <c r="AMI12" s="134"/>
      <c r="AMJ12" s="134"/>
    </row>
    <row r="13" customFormat="false" ht="35.05" hidden="false" customHeight="false" outlineLevel="0" collapsed="false">
      <c r="A13" s="135" t="s">
        <v>103</v>
      </c>
      <c r="B13" s="136" t="s">
        <v>104</v>
      </c>
      <c r="C13" s="137" t="n">
        <v>3534351.12</v>
      </c>
      <c r="D13" s="137" t="n">
        <v>3534351.12</v>
      </c>
      <c r="E13" s="138" t="n">
        <f aca="false">D13-C13</f>
        <v>0</v>
      </c>
      <c r="F13" s="138" t="n">
        <f aca="false">Q13</f>
        <v>0</v>
      </c>
      <c r="G13" s="138" t="n">
        <f aca="false">H13-F13</f>
        <v>0</v>
      </c>
      <c r="H13" s="6" t="n">
        <f aca="false">D13-C13</f>
        <v>0</v>
      </c>
      <c r="I13" s="5" t="n">
        <f aca="false">K13+L13+M13+N13+Q13+P13</f>
        <v>0</v>
      </c>
      <c r="J13" s="132" t="n">
        <f aca="false">I13-H13</f>
        <v>0</v>
      </c>
      <c r="K13" s="5"/>
      <c r="L13" s="139"/>
      <c r="M13" s="5"/>
      <c r="N13" s="5"/>
      <c r="O13" s="140"/>
      <c r="Q13" s="105"/>
      <c r="R13" s="6"/>
    </row>
    <row r="14" customFormat="false" ht="46.25" hidden="false" customHeight="false" outlineLevel="0" collapsed="false">
      <c r="A14" s="135" t="s">
        <v>105</v>
      </c>
      <c r="B14" s="136" t="s">
        <v>106</v>
      </c>
      <c r="C14" s="137" t="n">
        <v>4810886</v>
      </c>
      <c r="D14" s="137" t="n">
        <v>4671423.39</v>
      </c>
      <c r="E14" s="138" t="n">
        <f aca="false">D14-C14</f>
        <v>-139462.61</v>
      </c>
      <c r="F14" s="138" t="n">
        <f aca="false">Q14</f>
        <v>0</v>
      </c>
      <c r="G14" s="138" t="n">
        <f aca="false">H14-F14</f>
        <v>-139462.61</v>
      </c>
      <c r="H14" s="6" t="n">
        <f aca="false">D14-C14</f>
        <v>-139462.61</v>
      </c>
      <c r="I14" s="5" t="n">
        <f aca="false">K14+L14+M14+N14+Q14+P14</f>
        <v>0</v>
      </c>
      <c r="J14" s="132" t="n">
        <f aca="false">I14-H14</f>
        <v>139462.61</v>
      </c>
      <c r="K14" s="141"/>
      <c r="L14" s="142"/>
      <c r="M14" s="5"/>
      <c r="N14" s="5"/>
      <c r="O14" s="140"/>
      <c r="Q14" s="105"/>
      <c r="R14" s="6"/>
    </row>
    <row r="15" customFormat="false" ht="54.45" hidden="false" customHeight="true" outlineLevel="0" collapsed="false">
      <c r="A15" s="135" t="s">
        <v>107</v>
      </c>
      <c r="B15" s="136" t="s">
        <v>108</v>
      </c>
      <c r="C15" s="137" t="n">
        <v>43497330.92</v>
      </c>
      <c r="D15" s="137" t="n">
        <v>43497330.92</v>
      </c>
      <c r="E15" s="138" t="n">
        <f aca="false">D15-C15</f>
        <v>0</v>
      </c>
      <c r="F15" s="138" t="n">
        <f aca="false">Q15</f>
        <v>0</v>
      </c>
      <c r="G15" s="138" t="n">
        <f aca="false">H15-F15</f>
        <v>0</v>
      </c>
      <c r="H15" s="6" t="n">
        <f aca="false">D15-C15</f>
        <v>0</v>
      </c>
      <c r="I15" s="5" t="n">
        <f aca="false">K15+L15+M15+N15+Q15+P15</f>
        <v>0</v>
      </c>
      <c r="J15" s="132" t="n">
        <f aca="false">I15-H15</f>
        <v>0</v>
      </c>
      <c r="K15" s="5"/>
      <c r="L15" s="139"/>
      <c r="M15" s="5"/>
      <c r="N15" s="5"/>
      <c r="O15" s="140"/>
      <c r="Q15" s="105"/>
      <c r="R15" s="6"/>
    </row>
    <row r="16" customFormat="false" ht="12.8" hidden="false" customHeight="false" outlineLevel="0" collapsed="false">
      <c r="A16" s="143" t="s">
        <v>109</v>
      </c>
      <c r="B16" s="136" t="s">
        <v>110</v>
      </c>
      <c r="C16" s="137" t="n">
        <v>700</v>
      </c>
      <c r="D16" s="137" t="n">
        <v>700</v>
      </c>
      <c r="E16" s="138" t="n">
        <f aca="false">D16-C16</f>
        <v>0</v>
      </c>
      <c r="F16" s="138" t="n">
        <f aca="false">Q16</f>
        <v>0</v>
      </c>
      <c r="G16" s="138" t="n">
        <f aca="false">H16-F16</f>
        <v>0</v>
      </c>
      <c r="H16" s="6" t="n">
        <f aca="false">D16-C16</f>
        <v>0</v>
      </c>
      <c r="I16" s="5" t="n">
        <f aca="false">K16+L16+M16+N16+Q16+P16</f>
        <v>0</v>
      </c>
      <c r="J16" s="132" t="n">
        <f aca="false">I16-H16</f>
        <v>0</v>
      </c>
      <c r="K16" s="5"/>
      <c r="L16" s="5"/>
      <c r="M16" s="5"/>
      <c r="N16" s="5"/>
      <c r="O16" s="140"/>
      <c r="Q16" s="5"/>
      <c r="R16" s="6"/>
    </row>
    <row r="17" customFormat="false" ht="21.75" hidden="false" customHeight="true" outlineLevel="0" collapsed="false">
      <c r="A17" s="143" t="s">
        <v>111</v>
      </c>
      <c r="B17" s="136" t="s">
        <v>112</v>
      </c>
      <c r="C17" s="137" t="n">
        <v>17982235.01</v>
      </c>
      <c r="D17" s="137" t="n">
        <v>17988237.01</v>
      </c>
      <c r="E17" s="138" t="n">
        <f aca="false">D17-C17</f>
        <v>6002</v>
      </c>
      <c r="F17" s="138" t="n">
        <f aca="false">Q17</f>
        <v>0</v>
      </c>
      <c r="G17" s="138" t="n">
        <f aca="false">H17-F17</f>
        <v>6002</v>
      </c>
      <c r="H17" s="6" t="n">
        <f aca="false">D17-C17</f>
        <v>6002</v>
      </c>
      <c r="I17" s="5" t="n">
        <f aca="false">K17+L17+M17+N17+Q17+P17</f>
        <v>0</v>
      </c>
      <c r="J17" s="132" t="n">
        <f aca="false">I17-H17</f>
        <v>-6002</v>
      </c>
      <c r="K17" s="139"/>
      <c r="L17" s="5"/>
      <c r="M17" s="5"/>
      <c r="N17" s="5"/>
      <c r="O17" s="140"/>
      <c r="Q17" s="105"/>
      <c r="R17" s="6"/>
    </row>
    <row r="18" customFormat="false" ht="21.75" hidden="false" customHeight="true" outlineLevel="0" collapsed="false">
      <c r="A18" s="143" t="s">
        <v>113</v>
      </c>
      <c r="B18" s="136" t="s">
        <v>114</v>
      </c>
      <c r="C18" s="137" t="n">
        <v>0</v>
      </c>
      <c r="D18" s="137" t="n">
        <v>0</v>
      </c>
      <c r="E18" s="138" t="n">
        <f aca="false">D18-C18</f>
        <v>0</v>
      </c>
      <c r="F18" s="138"/>
      <c r="G18" s="138" t="n">
        <f aca="false">H18-F18</f>
        <v>0</v>
      </c>
      <c r="H18" s="6" t="n">
        <f aca="false">D18-C18</f>
        <v>0</v>
      </c>
      <c r="I18" s="5" t="n">
        <f aca="false">K18+L18+M18+N18+O18+P18</f>
        <v>0</v>
      </c>
      <c r="J18" s="132" t="n">
        <f aca="false">I18-H18</f>
        <v>0</v>
      </c>
      <c r="K18" s="5"/>
      <c r="L18" s="5"/>
      <c r="M18" s="5"/>
      <c r="N18" s="5"/>
      <c r="O18" s="5"/>
      <c r="Q18" s="6"/>
      <c r="R18" s="6"/>
    </row>
    <row r="19" customFormat="false" ht="13.8" hidden="false" customHeight="false" outlineLevel="0" collapsed="false">
      <c r="A19" s="143" t="s">
        <v>115</v>
      </c>
      <c r="B19" s="136" t="s">
        <v>116</v>
      </c>
      <c r="C19" s="137" t="n">
        <v>2864263.08</v>
      </c>
      <c r="D19" s="137" t="n">
        <v>864263.08</v>
      </c>
      <c r="E19" s="138" t="n">
        <f aca="false">D19-C19</f>
        <v>-2000000</v>
      </c>
      <c r="F19" s="138"/>
      <c r="G19" s="138" t="n">
        <f aca="false">H19-F19</f>
        <v>-2000000</v>
      </c>
      <c r="H19" s="6" t="n">
        <f aca="false">D19-C19</f>
        <v>-2000000</v>
      </c>
      <c r="I19" s="5" t="n">
        <f aca="false">K19+M19+N19+O19+P19</f>
        <v>0</v>
      </c>
      <c r="J19" s="132" t="n">
        <f aca="false">I19-H19</f>
        <v>2000000</v>
      </c>
      <c r="K19" s="5"/>
      <c r="L19" s="144"/>
      <c r="M19" s="139"/>
      <c r="N19" s="5"/>
      <c r="O19" s="5"/>
      <c r="Q19" s="6"/>
      <c r="R19" s="6"/>
    </row>
    <row r="20" customFormat="false" ht="12.75" hidden="false" customHeight="false" outlineLevel="0" collapsed="false">
      <c r="A20" s="143" t="s">
        <v>117</v>
      </c>
      <c r="B20" s="136" t="s">
        <v>118</v>
      </c>
      <c r="C20" s="137" t="n">
        <v>57518608.85</v>
      </c>
      <c r="D20" s="137" t="n">
        <v>56611392.87</v>
      </c>
      <c r="E20" s="138" t="n">
        <f aca="false">D20-C20</f>
        <v>-907215.980000004</v>
      </c>
      <c r="F20" s="138" t="n">
        <f aca="false">O20</f>
        <v>0</v>
      </c>
      <c r="G20" s="138" t="n">
        <f aca="false">H20-F20</f>
        <v>-907215.980000004</v>
      </c>
      <c r="H20" s="6" t="n">
        <f aca="false">D20-C20</f>
        <v>-907215.980000004</v>
      </c>
      <c r="I20" s="5" t="n">
        <f aca="false">K20+L20+M20+N20+O20+P20</f>
        <v>0</v>
      </c>
      <c r="J20" s="132" t="n">
        <f aca="false">I20-H20</f>
        <v>907215.980000004</v>
      </c>
      <c r="K20" s="139"/>
      <c r="L20" s="5"/>
      <c r="M20" s="139"/>
      <c r="N20" s="5"/>
      <c r="O20" s="5"/>
      <c r="Q20" s="6"/>
      <c r="R20" s="6"/>
    </row>
    <row r="21" customFormat="false" ht="23.85" hidden="false" customHeight="false" outlineLevel="0" collapsed="false">
      <c r="A21" s="128" t="s">
        <v>119</v>
      </c>
      <c r="B21" s="129" t="s">
        <v>120</v>
      </c>
      <c r="C21" s="130" t="n">
        <f aca="false">C22+C23+C24</f>
        <v>11212031.41</v>
      </c>
      <c r="D21" s="130" t="n">
        <f aca="false">D22+D23+D24</f>
        <v>11171346.34</v>
      </c>
      <c r="E21" s="130" t="n">
        <f aca="false">E22+E23+E24</f>
        <v>-40685.0700000003</v>
      </c>
      <c r="F21" s="130" t="n">
        <f aca="false">F22+F23+F24</f>
        <v>0</v>
      </c>
      <c r="G21" s="130" t="n">
        <f aca="false">G22+G23+G24</f>
        <v>-40685.0700000003</v>
      </c>
      <c r="H21" s="23" t="n">
        <f aca="false">D21-C21</f>
        <v>-40685.0700000003</v>
      </c>
      <c r="I21" s="5" t="n">
        <f aca="false">K21+L21+M21+N21+O21+P21</f>
        <v>0</v>
      </c>
      <c r="J21" s="132"/>
      <c r="K21" s="22"/>
      <c r="L21" s="22"/>
      <c r="M21" s="22"/>
      <c r="N21" s="22"/>
      <c r="O21" s="22"/>
      <c r="P21" s="133"/>
      <c r="Q21" s="23"/>
      <c r="R21" s="23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34"/>
      <c r="DX21" s="134"/>
      <c r="DY21" s="134"/>
      <c r="DZ21" s="134"/>
      <c r="EA21" s="134"/>
      <c r="EB21" s="134"/>
      <c r="EC21" s="134"/>
      <c r="ED21" s="134"/>
      <c r="EE21" s="134"/>
      <c r="EF21" s="134"/>
      <c r="EG21" s="134"/>
      <c r="EH21" s="134"/>
      <c r="EI21" s="134"/>
      <c r="EJ21" s="134"/>
      <c r="EK21" s="134"/>
      <c r="EL21" s="134"/>
      <c r="EM21" s="134"/>
      <c r="EN21" s="134"/>
      <c r="EO21" s="134"/>
      <c r="EP21" s="134"/>
      <c r="EQ21" s="134"/>
      <c r="ER21" s="134"/>
      <c r="ES21" s="134"/>
      <c r="ET21" s="134"/>
      <c r="EU21" s="134"/>
      <c r="EV21" s="134"/>
      <c r="EW21" s="134"/>
      <c r="EX21" s="134"/>
      <c r="EY21" s="134"/>
      <c r="EZ21" s="134"/>
      <c r="FA21" s="134"/>
      <c r="FB21" s="134"/>
      <c r="FC21" s="134"/>
      <c r="FD21" s="134"/>
      <c r="FE21" s="134"/>
      <c r="FF21" s="134"/>
      <c r="FG21" s="134"/>
      <c r="FH21" s="134"/>
      <c r="FI21" s="134"/>
      <c r="FJ21" s="134"/>
      <c r="FK21" s="134"/>
      <c r="FL21" s="134"/>
      <c r="FM21" s="134"/>
      <c r="FN21" s="134"/>
      <c r="FO21" s="134"/>
      <c r="FP21" s="134"/>
      <c r="FQ21" s="134"/>
      <c r="FR21" s="134"/>
      <c r="FS21" s="134"/>
      <c r="FT21" s="134"/>
      <c r="FU21" s="134"/>
      <c r="FV21" s="134"/>
      <c r="FW21" s="134"/>
      <c r="FX21" s="134"/>
      <c r="FY21" s="134"/>
      <c r="FZ21" s="134"/>
      <c r="GA21" s="134"/>
      <c r="GB21" s="134"/>
      <c r="GC21" s="134"/>
      <c r="GD21" s="134"/>
      <c r="GE21" s="134"/>
      <c r="GF21" s="134"/>
      <c r="GG21" s="134"/>
      <c r="GH21" s="134"/>
      <c r="GI21" s="134"/>
      <c r="GJ21" s="134"/>
      <c r="GK21" s="134"/>
      <c r="GL21" s="134"/>
      <c r="GM21" s="134"/>
      <c r="GN21" s="134"/>
      <c r="GO21" s="134"/>
      <c r="GP21" s="134"/>
      <c r="GQ21" s="134"/>
      <c r="GR21" s="134"/>
      <c r="GS21" s="134"/>
      <c r="GT21" s="134"/>
      <c r="GU21" s="134"/>
      <c r="GV21" s="134"/>
      <c r="GW21" s="134"/>
      <c r="GX21" s="134"/>
      <c r="GY21" s="134"/>
      <c r="GZ21" s="134"/>
      <c r="HA21" s="134"/>
      <c r="HB21" s="134"/>
      <c r="HC21" s="134"/>
      <c r="HD21" s="134"/>
      <c r="HE21" s="134"/>
      <c r="HF21" s="134"/>
      <c r="HG21" s="134"/>
      <c r="HH21" s="134"/>
      <c r="HI21" s="134"/>
      <c r="HJ21" s="134"/>
      <c r="HK21" s="134"/>
      <c r="HL21" s="134"/>
      <c r="HM21" s="134"/>
      <c r="HN21" s="134"/>
      <c r="HO21" s="134"/>
      <c r="HP21" s="134"/>
      <c r="HQ21" s="134"/>
      <c r="HR21" s="134"/>
      <c r="HS21" s="134"/>
      <c r="HT21" s="134"/>
      <c r="HU21" s="134"/>
      <c r="HV21" s="134"/>
      <c r="HW21" s="134"/>
      <c r="HX21" s="134"/>
      <c r="HY21" s="134"/>
      <c r="HZ21" s="134"/>
      <c r="IA21" s="134"/>
      <c r="IB21" s="134"/>
      <c r="IC21" s="134"/>
      <c r="ID21" s="134"/>
      <c r="IE21" s="134"/>
      <c r="IF21" s="134"/>
      <c r="IG21" s="134"/>
      <c r="IH21" s="134"/>
      <c r="II21" s="134"/>
      <c r="IJ21" s="134"/>
      <c r="IK21" s="134"/>
      <c r="IL21" s="134"/>
      <c r="IM21" s="134"/>
      <c r="IN21" s="134"/>
      <c r="IO21" s="134"/>
      <c r="IP21" s="134"/>
      <c r="IQ21" s="134"/>
      <c r="IR21" s="134"/>
      <c r="IS21" s="134"/>
      <c r="IT21" s="134"/>
      <c r="IU21" s="134"/>
      <c r="IV21" s="134"/>
      <c r="IW21" s="134"/>
      <c r="IX21" s="134"/>
      <c r="IY21" s="134"/>
      <c r="IZ21" s="134"/>
      <c r="JA21" s="134"/>
      <c r="JB21" s="134"/>
      <c r="JC21" s="134"/>
      <c r="JD21" s="134"/>
      <c r="JE21" s="134"/>
      <c r="JF21" s="134"/>
      <c r="JG21" s="134"/>
      <c r="JH21" s="134"/>
      <c r="JI21" s="134"/>
      <c r="JJ21" s="134"/>
      <c r="JK21" s="134"/>
      <c r="JL21" s="134"/>
      <c r="JM21" s="134"/>
      <c r="JN21" s="134"/>
      <c r="JO21" s="134"/>
      <c r="JP21" s="134"/>
      <c r="JQ21" s="134"/>
      <c r="JR21" s="134"/>
      <c r="JS21" s="134"/>
      <c r="JT21" s="134"/>
      <c r="JU21" s="134"/>
      <c r="JV21" s="134"/>
      <c r="JW21" s="134"/>
      <c r="JX21" s="134"/>
      <c r="JY21" s="134"/>
      <c r="JZ21" s="134"/>
      <c r="KA21" s="134"/>
      <c r="KB21" s="134"/>
      <c r="KC21" s="134"/>
      <c r="KD21" s="134"/>
      <c r="KE21" s="134"/>
      <c r="KF21" s="134"/>
      <c r="KG21" s="134"/>
      <c r="KH21" s="134"/>
      <c r="KI21" s="134"/>
      <c r="KJ21" s="134"/>
      <c r="KK21" s="134"/>
      <c r="KL21" s="134"/>
      <c r="KM21" s="134"/>
      <c r="KN21" s="134"/>
      <c r="KO21" s="134"/>
      <c r="KP21" s="134"/>
      <c r="KQ21" s="134"/>
      <c r="KR21" s="134"/>
      <c r="KS21" s="134"/>
      <c r="KT21" s="134"/>
      <c r="KU21" s="134"/>
      <c r="KV21" s="134"/>
      <c r="KW21" s="134"/>
      <c r="KX21" s="134"/>
      <c r="KY21" s="134"/>
      <c r="KZ21" s="134"/>
      <c r="LA21" s="134"/>
      <c r="LB21" s="134"/>
      <c r="LC21" s="134"/>
      <c r="LD21" s="134"/>
      <c r="LE21" s="134"/>
      <c r="LF21" s="134"/>
      <c r="LG21" s="134"/>
      <c r="LH21" s="134"/>
      <c r="LI21" s="134"/>
      <c r="LJ21" s="134"/>
      <c r="LK21" s="134"/>
      <c r="LL21" s="134"/>
      <c r="LM21" s="134"/>
      <c r="LN21" s="134"/>
      <c r="LO21" s="134"/>
      <c r="LP21" s="134"/>
      <c r="LQ21" s="134"/>
      <c r="LR21" s="134"/>
      <c r="LS21" s="134"/>
      <c r="LT21" s="134"/>
      <c r="LU21" s="134"/>
      <c r="LV21" s="134"/>
      <c r="LW21" s="134"/>
      <c r="LX21" s="134"/>
      <c r="LY21" s="134"/>
      <c r="LZ21" s="134"/>
      <c r="MA21" s="134"/>
      <c r="MB21" s="134"/>
      <c r="MC21" s="134"/>
      <c r="MD21" s="134"/>
      <c r="ME21" s="134"/>
      <c r="MF21" s="134"/>
      <c r="MG21" s="134"/>
      <c r="MH21" s="134"/>
      <c r="MI21" s="134"/>
      <c r="MJ21" s="134"/>
      <c r="MK21" s="134"/>
      <c r="ML21" s="134"/>
      <c r="MM21" s="134"/>
      <c r="MN21" s="134"/>
      <c r="MO21" s="134"/>
      <c r="MP21" s="134"/>
      <c r="MQ21" s="134"/>
      <c r="MR21" s="134"/>
      <c r="MS21" s="134"/>
      <c r="MT21" s="134"/>
      <c r="MU21" s="134"/>
      <c r="MV21" s="134"/>
      <c r="MW21" s="134"/>
      <c r="MX21" s="134"/>
      <c r="MY21" s="134"/>
      <c r="MZ21" s="134"/>
      <c r="NA21" s="134"/>
      <c r="NB21" s="134"/>
      <c r="NC21" s="134"/>
      <c r="ND21" s="134"/>
      <c r="NE21" s="134"/>
      <c r="NF21" s="134"/>
      <c r="NG21" s="134"/>
      <c r="NH21" s="134"/>
      <c r="NI21" s="134"/>
      <c r="NJ21" s="134"/>
      <c r="NK21" s="134"/>
      <c r="NL21" s="134"/>
      <c r="NM21" s="134"/>
      <c r="NN21" s="134"/>
      <c r="NO21" s="134"/>
      <c r="NP21" s="134"/>
      <c r="NQ21" s="134"/>
      <c r="NR21" s="134"/>
      <c r="NS21" s="134"/>
      <c r="NT21" s="134"/>
      <c r="NU21" s="134"/>
      <c r="NV21" s="134"/>
      <c r="NW21" s="134"/>
      <c r="NX21" s="134"/>
      <c r="NY21" s="134"/>
      <c r="NZ21" s="134"/>
      <c r="OA21" s="134"/>
      <c r="OB21" s="134"/>
      <c r="OC21" s="134"/>
      <c r="OD21" s="134"/>
      <c r="OE21" s="134"/>
      <c r="OF21" s="134"/>
      <c r="OG21" s="134"/>
      <c r="OH21" s="134"/>
      <c r="OI21" s="134"/>
      <c r="OJ21" s="134"/>
      <c r="OK21" s="134"/>
      <c r="OL21" s="134"/>
      <c r="OM21" s="134"/>
      <c r="ON21" s="134"/>
      <c r="OO21" s="134"/>
      <c r="OP21" s="134"/>
      <c r="OQ21" s="134"/>
      <c r="OR21" s="134"/>
      <c r="OS21" s="134"/>
      <c r="OT21" s="134"/>
      <c r="OU21" s="134"/>
      <c r="OV21" s="134"/>
      <c r="OW21" s="134"/>
      <c r="OX21" s="134"/>
      <c r="OY21" s="134"/>
      <c r="OZ21" s="134"/>
      <c r="PA21" s="134"/>
      <c r="PB21" s="134"/>
      <c r="PC21" s="134"/>
      <c r="PD21" s="134"/>
      <c r="PE21" s="134"/>
      <c r="PF21" s="134"/>
      <c r="PG21" s="134"/>
      <c r="PH21" s="134"/>
      <c r="PI21" s="134"/>
      <c r="PJ21" s="134"/>
      <c r="PK21" s="134"/>
      <c r="PL21" s="134"/>
      <c r="PM21" s="134"/>
      <c r="PN21" s="134"/>
      <c r="PO21" s="134"/>
      <c r="PP21" s="134"/>
      <c r="PQ21" s="134"/>
      <c r="PR21" s="134"/>
      <c r="PS21" s="134"/>
      <c r="PT21" s="134"/>
      <c r="PU21" s="134"/>
      <c r="PV21" s="134"/>
      <c r="PW21" s="134"/>
      <c r="PX21" s="134"/>
      <c r="PY21" s="134"/>
      <c r="PZ21" s="134"/>
      <c r="QA21" s="134"/>
      <c r="QB21" s="134"/>
      <c r="QC21" s="134"/>
      <c r="QD21" s="134"/>
      <c r="QE21" s="134"/>
      <c r="QF21" s="134"/>
      <c r="QG21" s="134"/>
      <c r="QH21" s="134"/>
      <c r="QI21" s="134"/>
      <c r="QJ21" s="134"/>
      <c r="QK21" s="134"/>
      <c r="QL21" s="134"/>
      <c r="QM21" s="134"/>
      <c r="QN21" s="134"/>
      <c r="QO21" s="134"/>
      <c r="QP21" s="134"/>
      <c r="QQ21" s="134"/>
      <c r="QR21" s="134"/>
      <c r="QS21" s="134"/>
      <c r="QT21" s="134"/>
      <c r="QU21" s="134"/>
      <c r="QV21" s="134"/>
      <c r="QW21" s="134"/>
      <c r="QX21" s="134"/>
      <c r="QY21" s="134"/>
      <c r="QZ21" s="134"/>
      <c r="RA21" s="134"/>
      <c r="RB21" s="134"/>
      <c r="RC21" s="134"/>
      <c r="RD21" s="134"/>
      <c r="RE21" s="134"/>
      <c r="RF21" s="134"/>
      <c r="RG21" s="134"/>
      <c r="RH21" s="134"/>
      <c r="RI21" s="134"/>
      <c r="RJ21" s="134"/>
      <c r="RK21" s="134"/>
      <c r="RL21" s="134"/>
      <c r="RM21" s="134"/>
      <c r="RN21" s="134"/>
      <c r="RO21" s="134"/>
      <c r="RP21" s="134"/>
      <c r="RQ21" s="134"/>
      <c r="RR21" s="134"/>
      <c r="RS21" s="134"/>
      <c r="RT21" s="134"/>
      <c r="RU21" s="134"/>
      <c r="RV21" s="134"/>
      <c r="RW21" s="134"/>
      <c r="RX21" s="134"/>
      <c r="RY21" s="134"/>
      <c r="RZ21" s="134"/>
      <c r="SA21" s="134"/>
      <c r="SB21" s="134"/>
      <c r="SC21" s="134"/>
      <c r="SD21" s="134"/>
      <c r="SE21" s="134"/>
      <c r="SF21" s="134"/>
      <c r="SG21" s="134"/>
      <c r="SH21" s="134"/>
      <c r="SI21" s="134"/>
      <c r="SJ21" s="134"/>
      <c r="SK21" s="134"/>
      <c r="SL21" s="134"/>
      <c r="SM21" s="134"/>
      <c r="SN21" s="134"/>
      <c r="SO21" s="134"/>
      <c r="SP21" s="134"/>
      <c r="SQ21" s="134"/>
      <c r="SR21" s="134"/>
      <c r="SS21" s="134"/>
      <c r="ST21" s="134"/>
      <c r="SU21" s="134"/>
      <c r="SV21" s="134"/>
      <c r="SW21" s="134"/>
      <c r="SX21" s="134"/>
      <c r="SY21" s="134"/>
      <c r="SZ21" s="134"/>
      <c r="TA21" s="134"/>
      <c r="TB21" s="134"/>
      <c r="TC21" s="134"/>
      <c r="TD21" s="134"/>
      <c r="TE21" s="134"/>
      <c r="TF21" s="134"/>
      <c r="TG21" s="134"/>
      <c r="TH21" s="134"/>
      <c r="TI21" s="134"/>
      <c r="TJ21" s="134"/>
      <c r="TK21" s="134"/>
      <c r="TL21" s="134"/>
      <c r="TM21" s="134"/>
      <c r="TN21" s="134"/>
      <c r="TO21" s="134"/>
      <c r="TP21" s="134"/>
      <c r="TQ21" s="134"/>
      <c r="TR21" s="134"/>
      <c r="TS21" s="134"/>
      <c r="TT21" s="134"/>
      <c r="TU21" s="134"/>
      <c r="TV21" s="134"/>
      <c r="TW21" s="134"/>
      <c r="TX21" s="134"/>
      <c r="TY21" s="134"/>
      <c r="TZ21" s="134"/>
      <c r="UA21" s="134"/>
      <c r="UB21" s="134"/>
      <c r="UC21" s="134"/>
      <c r="UD21" s="134"/>
      <c r="UE21" s="134"/>
      <c r="UF21" s="134"/>
      <c r="UG21" s="134"/>
      <c r="UH21" s="134"/>
      <c r="UI21" s="134"/>
      <c r="UJ21" s="134"/>
      <c r="UK21" s="134"/>
      <c r="UL21" s="134"/>
      <c r="UM21" s="134"/>
      <c r="UN21" s="134"/>
      <c r="UO21" s="134"/>
      <c r="UP21" s="134"/>
      <c r="UQ21" s="134"/>
      <c r="UR21" s="134"/>
      <c r="US21" s="134"/>
      <c r="UT21" s="134"/>
      <c r="UU21" s="134"/>
      <c r="UV21" s="134"/>
      <c r="UW21" s="134"/>
      <c r="UX21" s="134"/>
      <c r="UY21" s="134"/>
      <c r="UZ21" s="134"/>
      <c r="VA21" s="134"/>
      <c r="VB21" s="134"/>
      <c r="VC21" s="134"/>
      <c r="VD21" s="134"/>
      <c r="VE21" s="134"/>
      <c r="VF21" s="134"/>
      <c r="VG21" s="134"/>
      <c r="VH21" s="134"/>
      <c r="VI21" s="134"/>
      <c r="VJ21" s="134"/>
      <c r="VK21" s="134"/>
      <c r="VL21" s="134"/>
      <c r="VM21" s="134"/>
      <c r="VN21" s="134"/>
      <c r="VO21" s="134"/>
      <c r="VP21" s="134"/>
      <c r="VQ21" s="134"/>
      <c r="VR21" s="134"/>
      <c r="VS21" s="134"/>
      <c r="VT21" s="134"/>
      <c r="VU21" s="134"/>
      <c r="VV21" s="134"/>
      <c r="VW21" s="134"/>
      <c r="VX21" s="134"/>
      <c r="VY21" s="134"/>
      <c r="VZ21" s="134"/>
      <c r="WA21" s="134"/>
      <c r="WB21" s="134"/>
      <c r="WC21" s="134"/>
      <c r="WD21" s="134"/>
      <c r="WE21" s="134"/>
      <c r="WF21" s="134"/>
      <c r="WG21" s="134"/>
      <c r="WH21" s="134"/>
      <c r="WI21" s="134"/>
      <c r="WJ21" s="134"/>
      <c r="WK21" s="134"/>
      <c r="WL21" s="134"/>
      <c r="WM21" s="134"/>
      <c r="WN21" s="134"/>
      <c r="WO21" s="134"/>
      <c r="WP21" s="134"/>
      <c r="WQ21" s="134"/>
      <c r="WR21" s="134"/>
      <c r="WS21" s="134"/>
      <c r="WT21" s="134"/>
      <c r="WU21" s="134"/>
      <c r="WV21" s="134"/>
      <c r="WW21" s="134"/>
      <c r="WX21" s="134"/>
      <c r="WY21" s="134"/>
      <c r="WZ21" s="134"/>
      <c r="XA21" s="134"/>
      <c r="XB21" s="134"/>
      <c r="XC21" s="134"/>
      <c r="XD21" s="134"/>
      <c r="XE21" s="134"/>
      <c r="XF21" s="134"/>
      <c r="XG21" s="134"/>
      <c r="XH21" s="134"/>
      <c r="XI21" s="134"/>
      <c r="XJ21" s="134"/>
      <c r="XK21" s="134"/>
      <c r="XL21" s="134"/>
      <c r="XM21" s="134"/>
      <c r="XN21" s="134"/>
      <c r="XO21" s="134"/>
      <c r="XP21" s="134"/>
      <c r="XQ21" s="134"/>
      <c r="XR21" s="134"/>
      <c r="XS21" s="134"/>
      <c r="XT21" s="134"/>
      <c r="XU21" s="134"/>
      <c r="XV21" s="134"/>
      <c r="XW21" s="134"/>
      <c r="XX21" s="134"/>
      <c r="XY21" s="134"/>
      <c r="XZ21" s="134"/>
      <c r="YA21" s="134"/>
      <c r="YB21" s="134"/>
      <c r="YC21" s="134"/>
      <c r="YD21" s="134"/>
      <c r="YE21" s="134"/>
      <c r="YF21" s="134"/>
      <c r="YG21" s="134"/>
      <c r="YH21" s="134"/>
      <c r="YI21" s="134"/>
      <c r="YJ21" s="134"/>
      <c r="YK21" s="134"/>
      <c r="YL21" s="134"/>
      <c r="YM21" s="134"/>
      <c r="YN21" s="134"/>
      <c r="YO21" s="134"/>
      <c r="YP21" s="134"/>
      <c r="YQ21" s="134"/>
      <c r="YR21" s="134"/>
      <c r="YS21" s="134"/>
      <c r="YT21" s="134"/>
      <c r="YU21" s="134"/>
      <c r="YV21" s="134"/>
      <c r="YW21" s="134"/>
      <c r="YX21" s="134"/>
      <c r="YY21" s="134"/>
      <c r="YZ21" s="134"/>
      <c r="ZA21" s="134"/>
      <c r="ZB21" s="134"/>
      <c r="ZC21" s="134"/>
      <c r="ZD21" s="134"/>
      <c r="ZE21" s="134"/>
      <c r="ZF21" s="134"/>
      <c r="ZG21" s="134"/>
      <c r="ZH21" s="134"/>
      <c r="ZI21" s="134"/>
      <c r="ZJ21" s="134"/>
      <c r="ZK21" s="134"/>
      <c r="ZL21" s="134"/>
      <c r="ZM21" s="134"/>
      <c r="ZN21" s="134"/>
      <c r="ZO21" s="134"/>
      <c r="ZP21" s="134"/>
      <c r="ZQ21" s="134"/>
      <c r="ZR21" s="134"/>
      <c r="ZS21" s="134"/>
      <c r="ZT21" s="134"/>
      <c r="ZU21" s="134"/>
      <c r="ZV21" s="134"/>
      <c r="ZW21" s="134"/>
      <c r="ZX21" s="134"/>
      <c r="ZY21" s="134"/>
      <c r="ZZ21" s="134"/>
      <c r="AAA21" s="134"/>
      <c r="AAB21" s="134"/>
      <c r="AAC21" s="134"/>
      <c r="AAD21" s="134"/>
      <c r="AAE21" s="134"/>
      <c r="AAF21" s="134"/>
      <c r="AAG21" s="134"/>
      <c r="AAH21" s="134"/>
      <c r="AAI21" s="134"/>
      <c r="AAJ21" s="134"/>
      <c r="AAK21" s="134"/>
      <c r="AAL21" s="134"/>
      <c r="AAM21" s="134"/>
      <c r="AAN21" s="134"/>
      <c r="AAO21" s="134"/>
      <c r="AAP21" s="134"/>
      <c r="AAQ21" s="134"/>
      <c r="AAR21" s="134"/>
      <c r="AAS21" s="134"/>
      <c r="AAT21" s="134"/>
      <c r="AAU21" s="134"/>
      <c r="AAV21" s="134"/>
      <c r="AAW21" s="134"/>
      <c r="AAX21" s="134"/>
      <c r="AAY21" s="134"/>
      <c r="AAZ21" s="134"/>
      <c r="ABA21" s="134"/>
      <c r="ABB21" s="134"/>
      <c r="ABC21" s="134"/>
      <c r="ABD21" s="134"/>
      <c r="ABE21" s="134"/>
      <c r="ABF21" s="134"/>
      <c r="ABG21" s="134"/>
      <c r="ABH21" s="134"/>
      <c r="ABI21" s="134"/>
      <c r="ABJ21" s="134"/>
      <c r="ABK21" s="134"/>
      <c r="ABL21" s="134"/>
      <c r="ABM21" s="134"/>
      <c r="ABN21" s="134"/>
      <c r="ABO21" s="134"/>
      <c r="ABP21" s="134"/>
      <c r="ABQ21" s="134"/>
      <c r="ABR21" s="134"/>
      <c r="ABS21" s="134"/>
      <c r="ABT21" s="134"/>
      <c r="ABU21" s="134"/>
      <c r="ABV21" s="134"/>
      <c r="ABW21" s="134"/>
      <c r="ABX21" s="134"/>
      <c r="ABY21" s="134"/>
      <c r="ABZ21" s="134"/>
      <c r="ACA21" s="134"/>
      <c r="ACB21" s="134"/>
      <c r="ACC21" s="134"/>
      <c r="ACD21" s="134"/>
      <c r="ACE21" s="134"/>
      <c r="ACF21" s="134"/>
      <c r="ACG21" s="134"/>
      <c r="ACH21" s="134"/>
      <c r="ACI21" s="134"/>
      <c r="ACJ21" s="134"/>
      <c r="ACK21" s="134"/>
      <c r="ACL21" s="134"/>
      <c r="ACM21" s="134"/>
      <c r="ACN21" s="134"/>
      <c r="ACO21" s="134"/>
      <c r="ACP21" s="134"/>
      <c r="ACQ21" s="134"/>
      <c r="ACR21" s="134"/>
      <c r="ACS21" s="134"/>
      <c r="ACT21" s="134"/>
      <c r="ACU21" s="134"/>
      <c r="ACV21" s="134"/>
      <c r="ACW21" s="134"/>
      <c r="ACX21" s="134"/>
      <c r="ACY21" s="134"/>
      <c r="ACZ21" s="134"/>
      <c r="ADA21" s="134"/>
      <c r="ADB21" s="134"/>
      <c r="ADC21" s="134"/>
      <c r="ADD21" s="134"/>
      <c r="ADE21" s="134"/>
      <c r="ADF21" s="134"/>
      <c r="ADG21" s="134"/>
      <c r="ADH21" s="134"/>
      <c r="ADI21" s="134"/>
      <c r="ADJ21" s="134"/>
      <c r="ADK21" s="134"/>
      <c r="ADL21" s="134"/>
      <c r="ADM21" s="134"/>
      <c r="ADN21" s="134"/>
      <c r="ADO21" s="134"/>
      <c r="ADP21" s="134"/>
      <c r="ADQ21" s="134"/>
      <c r="ADR21" s="134"/>
      <c r="ADS21" s="134"/>
      <c r="ADT21" s="134"/>
      <c r="ADU21" s="134"/>
      <c r="ADV21" s="134"/>
      <c r="ADW21" s="134"/>
      <c r="ADX21" s="134"/>
      <c r="ADY21" s="134"/>
      <c r="ADZ21" s="134"/>
      <c r="AEA21" s="134"/>
      <c r="AEB21" s="134"/>
      <c r="AEC21" s="134"/>
      <c r="AED21" s="134"/>
      <c r="AEE21" s="134"/>
      <c r="AEF21" s="134"/>
      <c r="AEG21" s="134"/>
      <c r="AEH21" s="134"/>
      <c r="AEI21" s="134"/>
      <c r="AEJ21" s="134"/>
      <c r="AEK21" s="134"/>
      <c r="AEL21" s="134"/>
      <c r="AEM21" s="134"/>
      <c r="AEN21" s="134"/>
      <c r="AEO21" s="134"/>
      <c r="AEP21" s="134"/>
      <c r="AEQ21" s="134"/>
      <c r="AER21" s="134"/>
      <c r="AES21" s="134"/>
      <c r="AET21" s="134"/>
      <c r="AEU21" s="134"/>
      <c r="AEV21" s="134"/>
      <c r="AEW21" s="134"/>
      <c r="AEX21" s="134"/>
      <c r="AEY21" s="134"/>
      <c r="AEZ21" s="134"/>
      <c r="AFA21" s="134"/>
      <c r="AFB21" s="134"/>
      <c r="AFC21" s="134"/>
      <c r="AFD21" s="134"/>
      <c r="AFE21" s="134"/>
      <c r="AFF21" s="134"/>
      <c r="AFG21" s="134"/>
      <c r="AFH21" s="134"/>
      <c r="AFI21" s="134"/>
      <c r="AFJ21" s="134"/>
      <c r="AFK21" s="134"/>
      <c r="AFL21" s="134"/>
      <c r="AFM21" s="134"/>
      <c r="AFN21" s="134"/>
      <c r="AFO21" s="134"/>
      <c r="AFP21" s="134"/>
      <c r="AFQ21" s="134"/>
      <c r="AFR21" s="134"/>
      <c r="AFS21" s="134"/>
      <c r="AFT21" s="134"/>
      <c r="AFU21" s="134"/>
      <c r="AFV21" s="134"/>
      <c r="AFW21" s="134"/>
      <c r="AFX21" s="134"/>
      <c r="AFY21" s="134"/>
      <c r="AFZ21" s="134"/>
      <c r="AGA21" s="134"/>
      <c r="AGB21" s="134"/>
      <c r="AGC21" s="134"/>
      <c r="AGD21" s="134"/>
      <c r="AGE21" s="134"/>
      <c r="AGF21" s="134"/>
      <c r="AGG21" s="134"/>
      <c r="AGH21" s="134"/>
      <c r="AGI21" s="134"/>
      <c r="AGJ21" s="134"/>
      <c r="AGK21" s="134"/>
      <c r="AGL21" s="134"/>
      <c r="AGM21" s="134"/>
      <c r="AGN21" s="134"/>
      <c r="AGO21" s="134"/>
      <c r="AGP21" s="134"/>
      <c r="AGQ21" s="134"/>
      <c r="AGR21" s="134"/>
      <c r="AGS21" s="134"/>
      <c r="AGT21" s="134"/>
      <c r="AGU21" s="134"/>
      <c r="AGV21" s="134"/>
      <c r="AGW21" s="134"/>
      <c r="AGX21" s="134"/>
      <c r="AGY21" s="134"/>
      <c r="AGZ21" s="134"/>
      <c r="AHA21" s="134"/>
      <c r="AHB21" s="134"/>
      <c r="AHC21" s="134"/>
      <c r="AHD21" s="134"/>
      <c r="AHE21" s="134"/>
      <c r="AHF21" s="134"/>
      <c r="AHG21" s="134"/>
      <c r="AHH21" s="134"/>
      <c r="AHI21" s="134"/>
      <c r="AHJ21" s="134"/>
      <c r="AHK21" s="134"/>
      <c r="AHL21" s="134"/>
      <c r="AHM21" s="134"/>
      <c r="AHN21" s="134"/>
      <c r="AHO21" s="134"/>
      <c r="AHP21" s="134"/>
      <c r="AHQ21" s="134"/>
      <c r="AHR21" s="134"/>
      <c r="AHS21" s="134"/>
      <c r="AHT21" s="134"/>
      <c r="AHU21" s="134"/>
      <c r="AHV21" s="134"/>
      <c r="AHW21" s="134"/>
      <c r="AHX21" s="134"/>
      <c r="AHY21" s="134"/>
      <c r="AHZ21" s="134"/>
      <c r="AIA21" s="134"/>
      <c r="AIB21" s="134"/>
      <c r="AIC21" s="134"/>
      <c r="AID21" s="134"/>
      <c r="AIE21" s="134"/>
      <c r="AIF21" s="134"/>
      <c r="AIG21" s="134"/>
      <c r="AIH21" s="134"/>
      <c r="AII21" s="134"/>
      <c r="AIJ21" s="134"/>
      <c r="AIK21" s="134"/>
      <c r="AIL21" s="134"/>
      <c r="AIM21" s="134"/>
      <c r="AIN21" s="134"/>
      <c r="AIO21" s="134"/>
      <c r="AIP21" s="134"/>
      <c r="AIQ21" s="134"/>
      <c r="AIR21" s="134"/>
      <c r="AIS21" s="134"/>
      <c r="AIT21" s="134"/>
      <c r="AIU21" s="134"/>
      <c r="AIV21" s="134"/>
      <c r="AIW21" s="134"/>
      <c r="AIX21" s="134"/>
      <c r="AIY21" s="134"/>
      <c r="AIZ21" s="134"/>
      <c r="AJA21" s="134"/>
      <c r="AJB21" s="134"/>
      <c r="AJC21" s="134"/>
      <c r="AJD21" s="134"/>
      <c r="AJE21" s="134"/>
      <c r="AJF21" s="134"/>
      <c r="AJG21" s="134"/>
      <c r="AJH21" s="134"/>
      <c r="AJI21" s="134"/>
      <c r="AJJ21" s="134"/>
      <c r="AJK21" s="134"/>
      <c r="AJL21" s="134"/>
      <c r="AJM21" s="134"/>
      <c r="AJN21" s="134"/>
      <c r="AJO21" s="134"/>
      <c r="AJP21" s="134"/>
      <c r="AJQ21" s="134"/>
      <c r="AJR21" s="134"/>
      <c r="AJS21" s="134"/>
      <c r="AJT21" s="134"/>
      <c r="AJU21" s="134"/>
      <c r="AJV21" s="134"/>
      <c r="AJW21" s="134"/>
      <c r="AJX21" s="134"/>
      <c r="AJY21" s="134"/>
      <c r="AJZ21" s="134"/>
      <c r="AKA21" s="134"/>
      <c r="AKB21" s="134"/>
      <c r="AKC21" s="134"/>
      <c r="AKD21" s="134"/>
      <c r="AKE21" s="134"/>
      <c r="AKF21" s="134"/>
      <c r="AKG21" s="134"/>
      <c r="AKH21" s="134"/>
      <c r="AKI21" s="134"/>
      <c r="AKJ21" s="134"/>
      <c r="AKK21" s="134"/>
      <c r="AKL21" s="134"/>
      <c r="AKM21" s="134"/>
      <c r="AKN21" s="134"/>
      <c r="AKO21" s="134"/>
      <c r="AKP21" s="134"/>
      <c r="AKQ21" s="134"/>
      <c r="AKR21" s="134"/>
      <c r="AKS21" s="134"/>
      <c r="AKT21" s="134"/>
      <c r="AKU21" s="134"/>
      <c r="AKV21" s="134"/>
      <c r="AKW21" s="134"/>
      <c r="AKX21" s="134"/>
      <c r="AKY21" s="134"/>
      <c r="AKZ21" s="134"/>
      <c r="ALA21" s="134"/>
      <c r="ALB21" s="134"/>
      <c r="ALC21" s="134"/>
      <c r="ALD21" s="134"/>
      <c r="ALE21" s="134"/>
      <c r="ALF21" s="134"/>
      <c r="ALG21" s="134"/>
      <c r="ALH21" s="134"/>
      <c r="ALI21" s="134"/>
      <c r="ALJ21" s="134"/>
      <c r="ALK21" s="134"/>
      <c r="ALL21" s="134"/>
      <c r="ALM21" s="134"/>
      <c r="ALN21" s="134"/>
      <c r="ALO21" s="134"/>
      <c r="ALP21" s="134"/>
      <c r="ALQ21" s="134"/>
      <c r="ALR21" s="134"/>
      <c r="ALS21" s="134"/>
      <c r="ALT21" s="134"/>
      <c r="ALU21" s="134"/>
      <c r="ALV21" s="134"/>
      <c r="ALW21" s="134"/>
      <c r="ALX21" s="134"/>
      <c r="ALY21" s="134"/>
      <c r="ALZ21" s="134"/>
      <c r="AMA21" s="134"/>
      <c r="AMB21" s="134"/>
      <c r="AMC21" s="134"/>
      <c r="AMD21" s="134"/>
      <c r="AME21" s="134"/>
      <c r="AMF21" s="134"/>
      <c r="AMG21" s="134"/>
      <c r="AMH21" s="134"/>
      <c r="AMI21" s="134"/>
      <c r="AMJ21" s="134"/>
    </row>
    <row r="22" customFormat="false" ht="38.8" hidden="false" customHeight="true" outlineLevel="0" collapsed="false">
      <c r="A22" s="143" t="s">
        <v>121</v>
      </c>
      <c r="B22" s="136" t="s">
        <v>122</v>
      </c>
      <c r="C22" s="138"/>
      <c r="D22" s="138"/>
      <c r="E22" s="138" t="n">
        <f aca="false">D22-C22</f>
        <v>0</v>
      </c>
      <c r="F22" s="138"/>
      <c r="G22" s="138" t="n">
        <f aca="false">H22-F22</f>
        <v>0</v>
      </c>
      <c r="H22" s="6" t="n">
        <f aca="false">D22-C22</f>
        <v>0</v>
      </c>
      <c r="I22" s="5" t="n">
        <f aca="false">K22+L22+M22+N22+O22+P22</f>
        <v>0</v>
      </c>
      <c r="J22" s="132" t="n">
        <f aca="false">I22-H22</f>
        <v>0</v>
      </c>
      <c r="K22" s="5"/>
      <c r="L22" s="5"/>
      <c r="M22" s="5"/>
      <c r="N22" s="5"/>
      <c r="O22" s="5"/>
      <c r="Q22" s="6"/>
      <c r="R22" s="6"/>
    </row>
    <row r="23" customFormat="false" ht="12.75" hidden="false" customHeight="false" outlineLevel="0" collapsed="false">
      <c r="A23" s="143" t="s">
        <v>123</v>
      </c>
      <c r="B23" s="136" t="s">
        <v>124</v>
      </c>
      <c r="C23" s="138" t="n">
        <v>10551871.75</v>
      </c>
      <c r="D23" s="138" t="n">
        <v>10511186.68</v>
      </c>
      <c r="E23" s="138" t="n">
        <f aca="false">D23-C23</f>
        <v>-40685.0700000003</v>
      </c>
      <c r="F23" s="138" t="n">
        <f aca="false">O23</f>
        <v>0</v>
      </c>
      <c r="G23" s="138" t="n">
        <f aca="false">H23-F23</f>
        <v>-40685.0700000003</v>
      </c>
      <c r="H23" s="6" t="n">
        <f aca="false">D23-C23</f>
        <v>-40685.0700000003</v>
      </c>
      <c r="I23" s="5" t="n">
        <f aca="false">K23+L23+M23+N23+O23+P23</f>
        <v>0</v>
      </c>
      <c r="J23" s="132" t="n">
        <f aca="false">I23-H23</f>
        <v>40685.0700000003</v>
      </c>
      <c r="K23" s="139"/>
      <c r="L23" s="5"/>
      <c r="M23" s="5"/>
      <c r="N23" s="5"/>
      <c r="O23" s="105" t="n">
        <f aca="false">-40000+40000</f>
        <v>0</v>
      </c>
      <c r="Q23" s="6"/>
      <c r="R23" s="6"/>
    </row>
    <row r="24" customFormat="false" ht="26.25" hidden="false" customHeight="true" outlineLevel="0" collapsed="false">
      <c r="A24" s="143" t="s">
        <v>125</v>
      </c>
      <c r="B24" s="136" t="s">
        <v>126</v>
      </c>
      <c r="C24" s="138" t="n">
        <v>660159.66</v>
      </c>
      <c r="D24" s="138" t="n">
        <v>660159.66</v>
      </c>
      <c r="E24" s="138" t="n">
        <f aca="false">D24-C24</f>
        <v>0</v>
      </c>
      <c r="F24" s="138"/>
      <c r="G24" s="138" t="n">
        <f aca="false">H24-F24</f>
        <v>0</v>
      </c>
      <c r="H24" s="6" t="n">
        <f aca="false">D24-C24</f>
        <v>0</v>
      </c>
      <c r="I24" s="5" t="n">
        <f aca="false">K24+L24+M24+N24+O24+P24</f>
        <v>0</v>
      </c>
      <c r="J24" s="132" t="n">
        <f aca="false">I24-H24</f>
        <v>0</v>
      </c>
      <c r="K24" s="5"/>
      <c r="L24" s="5"/>
      <c r="M24" s="5"/>
      <c r="N24" s="5"/>
      <c r="O24" s="5"/>
      <c r="Q24" s="6"/>
      <c r="R24" s="6"/>
    </row>
    <row r="25" customFormat="false" ht="12.8" hidden="false" customHeight="false" outlineLevel="0" collapsed="false">
      <c r="A25" s="128" t="s">
        <v>127</v>
      </c>
      <c r="B25" s="129" t="s">
        <v>128</v>
      </c>
      <c r="C25" s="130" t="n">
        <f aca="false">C26+C27+C28+C29+C30+C31+C32</f>
        <v>141787119.2</v>
      </c>
      <c r="D25" s="130" t="n">
        <f aca="false">D26+D27+D28+D29+D30+D31+D32</f>
        <v>138575082.48</v>
      </c>
      <c r="E25" s="130" t="n">
        <f aca="false">E26+E27+E28+E29+E30+E31+E32</f>
        <v>-3212036.72</v>
      </c>
      <c r="F25" s="130" t="n">
        <f aca="false">F26+F27+F28+F29+F30+F31+F32</f>
        <v>0</v>
      </c>
      <c r="G25" s="130" t="n">
        <f aca="false">G26+G27+G28+G29+G30+G31+G32</f>
        <v>-3212036.72</v>
      </c>
      <c r="H25" s="23" t="n">
        <f aca="false">D25-C25</f>
        <v>-3212036.72</v>
      </c>
      <c r="I25" s="5" t="n">
        <f aca="false">K25+L25+M25+N25+O25+P25</f>
        <v>0</v>
      </c>
      <c r="J25" s="132"/>
      <c r="K25" s="22"/>
      <c r="L25" s="22"/>
      <c r="M25" s="22"/>
      <c r="N25" s="22"/>
      <c r="O25" s="22"/>
      <c r="P25" s="133"/>
      <c r="Q25" s="23"/>
      <c r="R25" s="23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/>
      <c r="CN25" s="134"/>
      <c r="CO25" s="134"/>
      <c r="CP25" s="134"/>
      <c r="CQ25" s="134"/>
      <c r="CR25" s="134"/>
      <c r="CS25" s="134"/>
      <c r="CT25" s="134"/>
      <c r="CU25" s="134"/>
      <c r="CV25" s="134"/>
      <c r="CW25" s="134"/>
      <c r="CX25" s="134"/>
      <c r="CY25" s="134"/>
      <c r="CZ25" s="134"/>
      <c r="DA25" s="134"/>
      <c r="DB25" s="134"/>
      <c r="DC25" s="134"/>
      <c r="DD25" s="134"/>
      <c r="DE25" s="134"/>
      <c r="DF25" s="134"/>
      <c r="DG25" s="134"/>
      <c r="DH25" s="134"/>
      <c r="DI25" s="134"/>
      <c r="DJ25" s="134"/>
      <c r="DK25" s="134"/>
      <c r="DL25" s="134"/>
      <c r="DM25" s="134"/>
      <c r="DN25" s="134"/>
      <c r="DO25" s="134"/>
      <c r="DP25" s="134"/>
      <c r="DQ25" s="134"/>
      <c r="DR25" s="134"/>
      <c r="DS25" s="134"/>
      <c r="DT25" s="134"/>
      <c r="DU25" s="134"/>
      <c r="DV25" s="134"/>
      <c r="DW25" s="134"/>
      <c r="DX25" s="134"/>
      <c r="DY25" s="134"/>
      <c r="DZ25" s="134"/>
      <c r="EA25" s="134"/>
      <c r="EB25" s="134"/>
      <c r="EC25" s="134"/>
      <c r="ED25" s="134"/>
      <c r="EE25" s="134"/>
      <c r="EF25" s="134"/>
      <c r="EG25" s="134"/>
      <c r="EH25" s="134"/>
      <c r="EI25" s="134"/>
      <c r="EJ25" s="134"/>
      <c r="EK25" s="134"/>
      <c r="EL25" s="134"/>
      <c r="EM25" s="134"/>
      <c r="EN25" s="134"/>
      <c r="EO25" s="134"/>
      <c r="EP25" s="134"/>
      <c r="EQ25" s="134"/>
      <c r="ER25" s="134"/>
      <c r="ES25" s="134"/>
      <c r="ET25" s="134"/>
      <c r="EU25" s="134"/>
      <c r="EV25" s="134"/>
      <c r="EW25" s="134"/>
      <c r="EX25" s="134"/>
      <c r="EY25" s="134"/>
      <c r="EZ25" s="134"/>
      <c r="FA25" s="134"/>
      <c r="FB25" s="134"/>
      <c r="FC25" s="134"/>
      <c r="FD25" s="134"/>
      <c r="FE25" s="134"/>
      <c r="FF25" s="134"/>
      <c r="FG25" s="134"/>
      <c r="FH25" s="134"/>
      <c r="FI25" s="134"/>
      <c r="FJ25" s="134"/>
      <c r="FK25" s="134"/>
      <c r="FL25" s="134"/>
      <c r="FM25" s="134"/>
      <c r="FN25" s="134"/>
      <c r="FO25" s="134"/>
      <c r="FP25" s="134"/>
      <c r="FQ25" s="134"/>
      <c r="FR25" s="134"/>
      <c r="FS25" s="134"/>
      <c r="FT25" s="134"/>
      <c r="FU25" s="134"/>
      <c r="FV25" s="134"/>
      <c r="FW25" s="134"/>
      <c r="FX25" s="134"/>
      <c r="FY25" s="134"/>
      <c r="FZ25" s="134"/>
      <c r="GA25" s="134"/>
      <c r="GB25" s="134"/>
      <c r="GC25" s="134"/>
      <c r="GD25" s="134"/>
      <c r="GE25" s="134"/>
      <c r="GF25" s="134"/>
      <c r="GG25" s="134"/>
      <c r="GH25" s="134"/>
      <c r="GI25" s="134"/>
      <c r="GJ25" s="134"/>
      <c r="GK25" s="134"/>
      <c r="GL25" s="134"/>
      <c r="GM25" s="134"/>
      <c r="GN25" s="134"/>
      <c r="GO25" s="134"/>
      <c r="GP25" s="134"/>
      <c r="GQ25" s="134"/>
      <c r="GR25" s="134"/>
      <c r="GS25" s="134"/>
      <c r="GT25" s="134"/>
      <c r="GU25" s="134"/>
      <c r="GV25" s="134"/>
      <c r="GW25" s="134"/>
      <c r="GX25" s="134"/>
      <c r="GY25" s="134"/>
      <c r="GZ25" s="134"/>
      <c r="HA25" s="134"/>
      <c r="HB25" s="134"/>
      <c r="HC25" s="134"/>
      <c r="HD25" s="134"/>
      <c r="HE25" s="134"/>
      <c r="HF25" s="134"/>
      <c r="HG25" s="134"/>
      <c r="HH25" s="134"/>
      <c r="HI25" s="134"/>
      <c r="HJ25" s="134"/>
      <c r="HK25" s="134"/>
      <c r="HL25" s="134"/>
      <c r="HM25" s="134"/>
      <c r="HN25" s="134"/>
      <c r="HO25" s="134"/>
      <c r="HP25" s="134"/>
      <c r="HQ25" s="134"/>
      <c r="HR25" s="134"/>
      <c r="HS25" s="134"/>
      <c r="HT25" s="134"/>
      <c r="HU25" s="134"/>
      <c r="HV25" s="134"/>
      <c r="HW25" s="134"/>
      <c r="HX25" s="134"/>
      <c r="HY25" s="134"/>
      <c r="HZ25" s="134"/>
      <c r="IA25" s="134"/>
      <c r="IB25" s="134"/>
      <c r="IC25" s="134"/>
      <c r="ID25" s="134"/>
      <c r="IE25" s="134"/>
      <c r="IF25" s="134"/>
      <c r="IG25" s="134"/>
      <c r="IH25" s="134"/>
      <c r="II25" s="134"/>
      <c r="IJ25" s="134"/>
      <c r="IK25" s="134"/>
      <c r="IL25" s="134"/>
      <c r="IM25" s="134"/>
      <c r="IN25" s="134"/>
      <c r="IO25" s="134"/>
      <c r="IP25" s="134"/>
      <c r="IQ25" s="134"/>
      <c r="IR25" s="134"/>
      <c r="IS25" s="134"/>
      <c r="IT25" s="134"/>
      <c r="IU25" s="134"/>
      <c r="IV25" s="134"/>
      <c r="IW25" s="134"/>
      <c r="IX25" s="134"/>
      <c r="IY25" s="134"/>
      <c r="IZ25" s="134"/>
      <c r="JA25" s="134"/>
      <c r="JB25" s="134"/>
      <c r="JC25" s="134"/>
      <c r="JD25" s="134"/>
      <c r="JE25" s="134"/>
      <c r="JF25" s="134"/>
      <c r="JG25" s="134"/>
      <c r="JH25" s="134"/>
      <c r="JI25" s="134"/>
      <c r="JJ25" s="134"/>
      <c r="JK25" s="134"/>
      <c r="JL25" s="134"/>
      <c r="JM25" s="134"/>
      <c r="JN25" s="134"/>
      <c r="JO25" s="134"/>
      <c r="JP25" s="134"/>
      <c r="JQ25" s="134"/>
      <c r="JR25" s="134"/>
      <c r="JS25" s="134"/>
      <c r="JT25" s="134"/>
      <c r="JU25" s="134"/>
      <c r="JV25" s="134"/>
      <c r="JW25" s="134"/>
      <c r="JX25" s="134"/>
      <c r="JY25" s="134"/>
      <c r="JZ25" s="134"/>
      <c r="KA25" s="134"/>
      <c r="KB25" s="134"/>
      <c r="KC25" s="134"/>
      <c r="KD25" s="134"/>
      <c r="KE25" s="134"/>
      <c r="KF25" s="134"/>
      <c r="KG25" s="134"/>
      <c r="KH25" s="134"/>
      <c r="KI25" s="134"/>
      <c r="KJ25" s="134"/>
      <c r="KK25" s="134"/>
      <c r="KL25" s="134"/>
      <c r="KM25" s="134"/>
      <c r="KN25" s="134"/>
      <c r="KO25" s="134"/>
      <c r="KP25" s="134"/>
      <c r="KQ25" s="134"/>
      <c r="KR25" s="134"/>
      <c r="KS25" s="134"/>
      <c r="KT25" s="134"/>
      <c r="KU25" s="134"/>
      <c r="KV25" s="134"/>
      <c r="KW25" s="134"/>
      <c r="KX25" s="134"/>
      <c r="KY25" s="134"/>
      <c r="KZ25" s="134"/>
      <c r="LA25" s="134"/>
      <c r="LB25" s="134"/>
      <c r="LC25" s="134"/>
      <c r="LD25" s="134"/>
      <c r="LE25" s="134"/>
      <c r="LF25" s="134"/>
      <c r="LG25" s="134"/>
      <c r="LH25" s="134"/>
      <c r="LI25" s="134"/>
      <c r="LJ25" s="134"/>
      <c r="LK25" s="134"/>
      <c r="LL25" s="134"/>
      <c r="LM25" s="134"/>
      <c r="LN25" s="134"/>
      <c r="LO25" s="134"/>
      <c r="LP25" s="134"/>
      <c r="LQ25" s="134"/>
      <c r="LR25" s="134"/>
      <c r="LS25" s="134"/>
      <c r="LT25" s="134"/>
      <c r="LU25" s="134"/>
      <c r="LV25" s="134"/>
      <c r="LW25" s="134"/>
      <c r="LX25" s="134"/>
      <c r="LY25" s="134"/>
      <c r="LZ25" s="134"/>
      <c r="MA25" s="134"/>
      <c r="MB25" s="134"/>
      <c r="MC25" s="134"/>
      <c r="MD25" s="134"/>
      <c r="ME25" s="134"/>
      <c r="MF25" s="134"/>
      <c r="MG25" s="134"/>
      <c r="MH25" s="134"/>
      <c r="MI25" s="134"/>
      <c r="MJ25" s="134"/>
      <c r="MK25" s="134"/>
      <c r="ML25" s="134"/>
      <c r="MM25" s="134"/>
      <c r="MN25" s="134"/>
      <c r="MO25" s="134"/>
      <c r="MP25" s="134"/>
      <c r="MQ25" s="134"/>
      <c r="MR25" s="134"/>
      <c r="MS25" s="134"/>
      <c r="MT25" s="134"/>
      <c r="MU25" s="134"/>
      <c r="MV25" s="134"/>
      <c r="MW25" s="134"/>
      <c r="MX25" s="134"/>
      <c r="MY25" s="134"/>
      <c r="MZ25" s="134"/>
      <c r="NA25" s="134"/>
      <c r="NB25" s="134"/>
      <c r="NC25" s="134"/>
      <c r="ND25" s="134"/>
      <c r="NE25" s="134"/>
      <c r="NF25" s="134"/>
      <c r="NG25" s="134"/>
      <c r="NH25" s="134"/>
      <c r="NI25" s="134"/>
      <c r="NJ25" s="134"/>
      <c r="NK25" s="134"/>
      <c r="NL25" s="134"/>
      <c r="NM25" s="134"/>
      <c r="NN25" s="134"/>
      <c r="NO25" s="134"/>
      <c r="NP25" s="134"/>
      <c r="NQ25" s="134"/>
      <c r="NR25" s="134"/>
      <c r="NS25" s="134"/>
      <c r="NT25" s="134"/>
      <c r="NU25" s="134"/>
      <c r="NV25" s="134"/>
      <c r="NW25" s="134"/>
      <c r="NX25" s="134"/>
      <c r="NY25" s="134"/>
      <c r="NZ25" s="134"/>
      <c r="OA25" s="134"/>
      <c r="OB25" s="134"/>
      <c r="OC25" s="134"/>
      <c r="OD25" s="134"/>
      <c r="OE25" s="134"/>
      <c r="OF25" s="134"/>
      <c r="OG25" s="134"/>
      <c r="OH25" s="134"/>
      <c r="OI25" s="134"/>
      <c r="OJ25" s="134"/>
      <c r="OK25" s="134"/>
      <c r="OL25" s="134"/>
      <c r="OM25" s="134"/>
      <c r="ON25" s="134"/>
      <c r="OO25" s="134"/>
      <c r="OP25" s="134"/>
      <c r="OQ25" s="134"/>
      <c r="OR25" s="134"/>
      <c r="OS25" s="134"/>
      <c r="OT25" s="134"/>
      <c r="OU25" s="134"/>
      <c r="OV25" s="134"/>
      <c r="OW25" s="134"/>
      <c r="OX25" s="134"/>
      <c r="OY25" s="134"/>
      <c r="OZ25" s="134"/>
      <c r="PA25" s="134"/>
      <c r="PB25" s="134"/>
      <c r="PC25" s="134"/>
      <c r="PD25" s="134"/>
      <c r="PE25" s="134"/>
      <c r="PF25" s="134"/>
      <c r="PG25" s="134"/>
      <c r="PH25" s="134"/>
      <c r="PI25" s="134"/>
      <c r="PJ25" s="134"/>
      <c r="PK25" s="134"/>
      <c r="PL25" s="134"/>
      <c r="PM25" s="134"/>
      <c r="PN25" s="134"/>
      <c r="PO25" s="134"/>
      <c r="PP25" s="134"/>
      <c r="PQ25" s="134"/>
      <c r="PR25" s="134"/>
      <c r="PS25" s="134"/>
      <c r="PT25" s="134"/>
      <c r="PU25" s="134"/>
      <c r="PV25" s="134"/>
      <c r="PW25" s="134"/>
      <c r="PX25" s="134"/>
      <c r="PY25" s="134"/>
      <c r="PZ25" s="134"/>
      <c r="QA25" s="134"/>
      <c r="QB25" s="134"/>
      <c r="QC25" s="134"/>
      <c r="QD25" s="134"/>
      <c r="QE25" s="134"/>
      <c r="QF25" s="134"/>
      <c r="QG25" s="134"/>
      <c r="QH25" s="134"/>
      <c r="QI25" s="134"/>
      <c r="QJ25" s="134"/>
      <c r="QK25" s="134"/>
      <c r="QL25" s="134"/>
      <c r="QM25" s="134"/>
      <c r="QN25" s="134"/>
      <c r="QO25" s="134"/>
      <c r="QP25" s="134"/>
      <c r="QQ25" s="134"/>
      <c r="QR25" s="134"/>
      <c r="QS25" s="134"/>
      <c r="QT25" s="134"/>
      <c r="QU25" s="134"/>
      <c r="QV25" s="134"/>
      <c r="QW25" s="134"/>
      <c r="QX25" s="134"/>
      <c r="QY25" s="134"/>
      <c r="QZ25" s="134"/>
      <c r="RA25" s="134"/>
      <c r="RB25" s="134"/>
      <c r="RC25" s="134"/>
      <c r="RD25" s="134"/>
      <c r="RE25" s="134"/>
      <c r="RF25" s="134"/>
      <c r="RG25" s="134"/>
      <c r="RH25" s="134"/>
      <c r="RI25" s="134"/>
      <c r="RJ25" s="134"/>
      <c r="RK25" s="134"/>
      <c r="RL25" s="134"/>
      <c r="RM25" s="134"/>
      <c r="RN25" s="134"/>
      <c r="RO25" s="134"/>
      <c r="RP25" s="134"/>
      <c r="RQ25" s="134"/>
      <c r="RR25" s="134"/>
      <c r="RS25" s="134"/>
      <c r="RT25" s="134"/>
      <c r="RU25" s="134"/>
      <c r="RV25" s="134"/>
      <c r="RW25" s="134"/>
      <c r="RX25" s="134"/>
      <c r="RY25" s="134"/>
      <c r="RZ25" s="134"/>
      <c r="SA25" s="134"/>
      <c r="SB25" s="134"/>
      <c r="SC25" s="134"/>
      <c r="SD25" s="134"/>
      <c r="SE25" s="134"/>
      <c r="SF25" s="134"/>
      <c r="SG25" s="134"/>
      <c r="SH25" s="134"/>
      <c r="SI25" s="134"/>
      <c r="SJ25" s="134"/>
      <c r="SK25" s="134"/>
      <c r="SL25" s="134"/>
      <c r="SM25" s="134"/>
      <c r="SN25" s="134"/>
      <c r="SO25" s="134"/>
      <c r="SP25" s="134"/>
      <c r="SQ25" s="134"/>
      <c r="SR25" s="134"/>
      <c r="SS25" s="134"/>
      <c r="ST25" s="134"/>
      <c r="SU25" s="134"/>
      <c r="SV25" s="134"/>
      <c r="SW25" s="134"/>
      <c r="SX25" s="134"/>
      <c r="SY25" s="134"/>
      <c r="SZ25" s="134"/>
      <c r="TA25" s="134"/>
      <c r="TB25" s="134"/>
      <c r="TC25" s="134"/>
      <c r="TD25" s="134"/>
      <c r="TE25" s="134"/>
      <c r="TF25" s="134"/>
      <c r="TG25" s="134"/>
      <c r="TH25" s="134"/>
      <c r="TI25" s="134"/>
      <c r="TJ25" s="134"/>
      <c r="TK25" s="134"/>
      <c r="TL25" s="134"/>
      <c r="TM25" s="134"/>
      <c r="TN25" s="134"/>
      <c r="TO25" s="134"/>
      <c r="TP25" s="134"/>
      <c r="TQ25" s="134"/>
      <c r="TR25" s="134"/>
      <c r="TS25" s="134"/>
      <c r="TT25" s="134"/>
      <c r="TU25" s="134"/>
      <c r="TV25" s="134"/>
      <c r="TW25" s="134"/>
      <c r="TX25" s="134"/>
      <c r="TY25" s="134"/>
      <c r="TZ25" s="134"/>
      <c r="UA25" s="134"/>
      <c r="UB25" s="134"/>
      <c r="UC25" s="134"/>
      <c r="UD25" s="134"/>
      <c r="UE25" s="134"/>
      <c r="UF25" s="134"/>
      <c r="UG25" s="134"/>
      <c r="UH25" s="134"/>
      <c r="UI25" s="134"/>
      <c r="UJ25" s="134"/>
      <c r="UK25" s="134"/>
      <c r="UL25" s="134"/>
      <c r="UM25" s="134"/>
      <c r="UN25" s="134"/>
      <c r="UO25" s="134"/>
      <c r="UP25" s="134"/>
      <c r="UQ25" s="134"/>
      <c r="UR25" s="134"/>
      <c r="US25" s="134"/>
      <c r="UT25" s="134"/>
      <c r="UU25" s="134"/>
      <c r="UV25" s="134"/>
      <c r="UW25" s="134"/>
      <c r="UX25" s="134"/>
      <c r="UY25" s="134"/>
      <c r="UZ25" s="134"/>
      <c r="VA25" s="134"/>
      <c r="VB25" s="134"/>
      <c r="VC25" s="134"/>
      <c r="VD25" s="134"/>
      <c r="VE25" s="134"/>
      <c r="VF25" s="134"/>
      <c r="VG25" s="134"/>
      <c r="VH25" s="134"/>
      <c r="VI25" s="134"/>
      <c r="VJ25" s="134"/>
      <c r="VK25" s="134"/>
      <c r="VL25" s="134"/>
      <c r="VM25" s="134"/>
      <c r="VN25" s="134"/>
      <c r="VO25" s="134"/>
      <c r="VP25" s="134"/>
      <c r="VQ25" s="134"/>
      <c r="VR25" s="134"/>
      <c r="VS25" s="134"/>
      <c r="VT25" s="134"/>
      <c r="VU25" s="134"/>
      <c r="VV25" s="134"/>
      <c r="VW25" s="134"/>
      <c r="VX25" s="134"/>
      <c r="VY25" s="134"/>
      <c r="VZ25" s="134"/>
      <c r="WA25" s="134"/>
      <c r="WB25" s="134"/>
      <c r="WC25" s="134"/>
      <c r="WD25" s="134"/>
      <c r="WE25" s="134"/>
      <c r="WF25" s="134"/>
      <c r="WG25" s="134"/>
      <c r="WH25" s="134"/>
      <c r="WI25" s="134"/>
      <c r="WJ25" s="134"/>
      <c r="WK25" s="134"/>
      <c r="WL25" s="134"/>
      <c r="WM25" s="134"/>
      <c r="WN25" s="134"/>
      <c r="WO25" s="134"/>
      <c r="WP25" s="134"/>
      <c r="WQ25" s="134"/>
      <c r="WR25" s="134"/>
      <c r="WS25" s="134"/>
      <c r="WT25" s="134"/>
      <c r="WU25" s="134"/>
      <c r="WV25" s="134"/>
      <c r="WW25" s="134"/>
      <c r="WX25" s="134"/>
      <c r="WY25" s="134"/>
      <c r="WZ25" s="134"/>
      <c r="XA25" s="134"/>
      <c r="XB25" s="134"/>
      <c r="XC25" s="134"/>
      <c r="XD25" s="134"/>
      <c r="XE25" s="134"/>
      <c r="XF25" s="134"/>
      <c r="XG25" s="134"/>
      <c r="XH25" s="134"/>
      <c r="XI25" s="134"/>
      <c r="XJ25" s="134"/>
      <c r="XK25" s="134"/>
      <c r="XL25" s="134"/>
      <c r="XM25" s="134"/>
      <c r="XN25" s="134"/>
      <c r="XO25" s="134"/>
      <c r="XP25" s="134"/>
      <c r="XQ25" s="134"/>
      <c r="XR25" s="134"/>
      <c r="XS25" s="134"/>
      <c r="XT25" s="134"/>
      <c r="XU25" s="134"/>
      <c r="XV25" s="134"/>
      <c r="XW25" s="134"/>
      <c r="XX25" s="134"/>
      <c r="XY25" s="134"/>
      <c r="XZ25" s="134"/>
      <c r="YA25" s="134"/>
      <c r="YB25" s="134"/>
      <c r="YC25" s="134"/>
      <c r="YD25" s="134"/>
      <c r="YE25" s="134"/>
      <c r="YF25" s="134"/>
      <c r="YG25" s="134"/>
      <c r="YH25" s="134"/>
      <c r="YI25" s="134"/>
      <c r="YJ25" s="134"/>
      <c r="YK25" s="134"/>
      <c r="YL25" s="134"/>
      <c r="YM25" s="134"/>
      <c r="YN25" s="134"/>
      <c r="YO25" s="134"/>
      <c r="YP25" s="134"/>
      <c r="YQ25" s="134"/>
      <c r="YR25" s="134"/>
      <c r="YS25" s="134"/>
      <c r="YT25" s="134"/>
      <c r="YU25" s="134"/>
      <c r="YV25" s="134"/>
      <c r="YW25" s="134"/>
      <c r="YX25" s="134"/>
      <c r="YY25" s="134"/>
      <c r="YZ25" s="134"/>
      <c r="ZA25" s="134"/>
      <c r="ZB25" s="134"/>
      <c r="ZC25" s="134"/>
      <c r="ZD25" s="134"/>
      <c r="ZE25" s="134"/>
      <c r="ZF25" s="134"/>
      <c r="ZG25" s="134"/>
      <c r="ZH25" s="134"/>
      <c r="ZI25" s="134"/>
      <c r="ZJ25" s="134"/>
      <c r="ZK25" s="134"/>
      <c r="ZL25" s="134"/>
      <c r="ZM25" s="134"/>
      <c r="ZN25" s="134"/>
      <c r="ZO25" s="134"/>
      <c r="ZP25" s="134"/>
      <c r="ZQ25" s="134"/>
      <c r="ZR25" s="134"/>
      <c r="ZS25" s="134"/>
      <c r="ZT25" s="134"/>
      <c r="ZU25" s="134"/>
      <c r="ZV25" s="134"/>
      <c r="ZW25" s="134"/>
      <c r="ZX25" s="134"/>
      <c r="ZY25" s="134"/>
      <c r="ZZ25" s="134"/>
      <c r="AAA25" s="134"/>
      <c r="AAB25" s="134"/>
      <c r="AAC25" s="134"/>
      <c r="AAD25" s="134"/>
      <c r="AAE25" s="134"/>
      <c r="AAF25" s="134"/>
      <c r="AAG25" s="134"/>
      <c r="AAH25" s="134"/>
      <c r="AAI25" s="134"/>
      <c r="AAJ25" s="134"/>
      <c r="AAK25" s="134"/>
      <c r="AAL25" s="134"/>
      <c r="AAM25" s="134"/>
      <c r="AAN25" s="134"/>
      <c r="AAO25" s="134"/>
      <c r="AAP25" s="134"/>
      <c r="AAQ25" s="134"/>
      <c r="AAR25" s="134"/>
      <c r="AAS25" s="134"/>
      <c r="AAT25" s="134"/>
      <c r="AAU25" s="134"/>
      <c r="AAV25" s="134"/>
      <c r="AAW25" s="134"/>
      <c r="AAX25" s="134"/>
      <c r="AAY25" s="134"/>
      <c r="AAZ25" s="134"/>
      <c r="ABA25" s="134"/>
      <c r="ABB25" s="134"/>
      <c r="ABC25" s="134"/>
      <c r="ABD25" s="134"/>
      <c r="ABE25" s="134"/>
      <c r="ABF25" s="134"/>
      <c r="ABG25" s="134"/>
      <c r="ABH25" s="134"/>
      <c r="ABI25" s="134"/>
      <c r="ABJ25" s="134"/>
      <c r="ABK25" s="134"/>
      <c r="ABL25" s="134"/>
      <c r="ABM25" s="134"/>
      <c r="ABN25" s="134"/>
      <c r="ABO25" s="134"/>
      <c r="ABP25" s="134"/>
      <c r="ABQ25" s="134"/>
      <c r="ABR25" s="134"/>
      <c r="ABS25" s="134"/>
      <c r="ABT25" s="134"/>
      <c r="ABU25" s="134"/>
      <c r="ABV25" s="134"/>
      <c r="ABW25" s="134"/>
      <c r="ABX25" s="134"/>
      <c r="ABY25" s="134"/>
      <c r="ABZ25" s="134"/>
      <c r="ACA25" s="134"/>
      <c r="ACB25" s="134"/>
      <c r="ACC25" s="134"/>
      <c r="ACD25" s="134"/>
      <c r="ACE25" s="134"/>
      <c r="ACF25" s="134"/>
      <c r="ACG25" s="134"/>
      <c r="ACH25" s="134"/>
      <c r="ACI25" s="134"/>
      <c r="ACJ25" s="134"/>
      <c r="ACK25" s="134"/>
      <c r="ACL25" s="134"/>
      <c r="ACM25" s="134"/>
      <c r="ACN25" s="134"/>
      <c r="ACO25" s="134"/>
      <c r="ACP25" s="134"/>
      <c r="ACQ25" s="134"/>
      <c r="ACR25" s="134"/>
      <c r="ACS25" s="134"/>
      <c r="ACT25" s="134"/>
      <c r="ACU25" s="134"/>
      <c r="ACV25" s="134"/>
      <c r="ACW25" s="134"/>
      <c r="ACX25" s="134"/>
      <c r="ACY25" s="134"/>
      <c r="ACZ25" s="134"/>
      <c r="ADA25" s="134"/>
      <c r="ADB25" s="134"/>
      <c r="ADC25" s="134"/>
      <c r="ADD25" s="134"/>
      <c r="ADE25" s="134"/>
      <c r="ADF25" s="134"/>
      <c r="ADG25" s="134"/>
      <c r="ADH25" s="134"/>
      <c r="ADI25" s="134"/>
      <c r="ADJ25" s="134"/>
      <c r="ADK25" s="134"/>
      <c r="ADL25" s="134"/>
      <c r="ADM25" s="134"/>
      <c r="ADN25" s="134"/>
      <c r="ADO25" s="134"/>
      <c r="ADP25" s="134"/>
      <c r="ADQ25" s="134"/>
      <c r="ADR25" s="134"/>
      <c r="ADS25" s="134"/>
      <c r="ADT25" s="134"/>
      <c r="ADU25" s="134"/>
      <c r="ADV25" s="134"/>
      <c r="ADW25" s="134"/>
      <c r="ADX25" s="134"/>
      <c r="ADY25" s="134"/>
      <c r="ADZ25" s="134"/>
      <c r="AEA25" s="134"/>
      <c r="AEB25" s="134"/>
      <c r="AEC25" s="134"/>
      <c r="AED25" s="134"/>
      <c r="AEE25" s="134"/>
      <c r="AEF25" s="134"/>
      <c r="AEG25" s="134"/>
      <c r="AEH25" s="134"/>
      <c r="AEI25" s="134"/>
      <c r="AEJ25" s="134"/>
      <c r="AEK25" s="134"/>
      <c r="AEL25" s="134"/>
      <c r="AEM25" s="134"/>
      <c r="AEN25" s="134"/>
      <c r="AEO25" s="134"/>
      <c r="AEP25" s="134"/>
      <c r="AEQ25" s="134"/>
      <c r="AER25" s="134"/>
      <c r="AES25" s="134"/>
      <c r="AET25" s="134"/>
      <c r="AEU25" s="134"/>
      <c r="AEV25" s="134"/>
      <c r="AEW25" s="134"/>
      <c r="AEX25" s="134"/>
      <c r="AEY25" s="134"/>
      <c r="AEZ25" s="134"/>
      <c r="AFA25" s="134"/>
      <c r="AFB25" s="134"/>
      <c r="AFC25" s="134"/>
      <c r="AFD25" s="134"/>
      <c r="AFE25" s="134"/>
      <c r="AFF25" s="134"/>
      <c r="AFG25" s="134"/>
      <c r="AFH25" s="134"/>
      <c r="AFI25" s="134"/>
      <c r="AFJ25" s="134"/>
      <c r="AFK25" s="134"/>
      <c r="AFL25" s="134"/>
      <c r="AFM25" s="134"/>
      <c r="AFN25" s="134"/>
      <c r="AFO25" s="134"/>
      <c r="AFP25" s="134"/>
      <c r="AFQ25" s="134"/>
      <c r="AFR25" s="134"/>
      <c r="AFS25" s="134"/>
      <c r="AFT25" s="134"/>
      <c r="AFU25" s="134"/>
      <c r="AFV25" s="134"/>
      <c r="AFW25" s="134"/>
      <c r="AFX25" s="134"/>
      <c r="AFY25" s="134"/>
      <c r="AFZ25" s="134"/>
      <c r="AGA25" s="134"/>
      <c r="AGB25" s="134"/>
      <c r="AGC25" s="134"/>
      <c r="AGD25" s="134"/>
      <c r="AGE25" s="134"/>
      <c r="AGF25" s="134"/>
      <c r="AGG25" s="134"/>
      <c r="AGH25" s="134"/>
      <c r="AGI25" s="134"/>
      <c r="AGJ25" s="134"/>
      <c r="AGK25" s="134"/>
      <c r="AGL25" s="134"/>
      <c r="AGM25" s="134"/>
      <c r="AGN25" s="134"/>
      <c r="AGO25" s="134"/>
      <c r="AGP25" s="134"/>
      <c r="AGQ25" s="134"/>
      <c r="AGR25" s="134"/>
      <c r="AGS25" s="134"/>
      <c r="AGT25" s="134"/>
      <c r="AGU25" s="134"/>
      <c r="AGV25" s="134"/>
      <c r="AGW25" s="134"/>
      <c r="AGX25" s="134"/>
      <c r="AGY25" s="134"/>
      <c r="AGZ25" s="134"/>
      <c r="AHA25" s="134"/>
      <c r="AHB25" s="134"/>
      <c r="AHC25" s="134"/>
      <c r="AHD25" s="134"/>
      <c r="AHE25" s="134"/>
      <c r="AHF25" s="134"/>
      <c r="AHG25" s="134"/>
      <c r="AHH25" s="134"/>
      <c r="AHI25" s="134"/>
      <c r="AHJ25" s="134"/>
      <c r="AHK25" s="134"/>
      <c r="AHL25" s="134"/>
      <c r="AHM25" s="134"/>
      <c r="AHN25" s="134"/>
      <c r="AHO25" s="134"/>
      <c r="AHP25" s="134"/>
      <c r="AHQ25" s="134"/>
      <c r="AHR25" s="134"/>
      <c r="AHS25" s="134"/>
      <c r="AHT25" s="134"/>
      <c r="AHU25" s="134"/>
      <c r="AHV25" s="134"/>
      <c r="AHW25" s="134"/>
      <c r="AHX25" s="134"/>
      <c r="AHY25" s="134"/>
      <c r="AHZ25" s="134"/>
      <c r="AIA25" s="134"/>
      <c r="AIB25" s="134"/>
      <c r="AIC25" s="134"/>
      <c r="AID25" s="134"/>
      <c r="AIE25" s="134"/>
      <c r="AIF25" s="134"/>
      <c r="AIG25" s="134"/>
      <c r="AIH25" s="134"/>
      <c r="AII25" s="134"/>
      <c r="AIJ25" s="134"/>
      <c r="AIK25" s="134"/>
      <c r="AIL25" s="134"/>
      <c r="AIM25" s="134"/>
      <c r="AIN25" s="134"/>
      <c r="AIO25" s="134"/>
      <c r="AIP25" s="134"/>
      <c r="AIQ25" s="134"/>
      <c r="AIR25" s="134"/>
      <c r="AIS25" s="134"/>
      <c r="AIT25" s="134"/>
      <c r="AIU25" s="134"/>
      <c r="AIV25" s="134"/>
      <c r="AIW25" s="134"/>
      <c r="AIX25" s="134"/>
      <c r="AIY25" s="134"/>
      <c r="AIZ25" s="134"/>
      <c r="AJA25" s="134"/>
      <c r="AJB25" s="134"/>
      <c r="AJC25" s="134"/>
      <c r="AJD25" s="134"/>
      <c r="AJE25" s="134"/>
      <c r="AJF25" s="134"/>
      <c r="AJG25" s="134"/>
      <c r="AJH25" s="134"/>
      <c r="AJI25" s="134"/>
      <c r="AJJ25" s="134"/>
      <c r="AJK25" s="134"/>
      <c r="AJL25" s="134"/>
      <c r="AJM25" s="134"/>
      <c r="AJN25" s="134"/>
      <c r="AJO25" s="134"/>
      <c r="AJP25" s="134"/>
      <c r="AJQ25" s="134"/>
      <c r="AJR25" s="134"/>
      <c r="AJS25" s="134"/>
      <c r="AJT25" s="134"/>
      <c r="AJU25" s="134"/>
      <c r="AJV25" s="134"/>
      <c r="AJW25" s="134"/>
      <c r="AJX25" s="134"/>
      <c r="AJY25" s="134"/>
      <c r="AJZ25" s="134"/>
      <c r="AKA25" s="134"/>
      <c r="AKB25" s="134"/>
      <c r="AKC25" s="134"/>
      <c r="AKD25" s="134"/>
      <c r="AKE25" s="134"/>
      <c r="AKF25" s="134"/>
      <c r="AKG25" s="134"/>
      <c r="AKH25" s="134"/>
      <c r="AKI25" s="134"/>
      <c r="AKJ25" s="134"/>
      <c r="AKK25" s="134"/>
      <c r="AKL25" s="134"/>
      <c r="AKM25" s="134"/>
      <c r="AKN25" s="134"/>
      <c r="AKO25" s="134"/>
      <c r="AKP25" s="134"/>
      <c r="AKQ25" s="134"/>
      <c r="AKR25" s="134"/>
      <c r="AKS25" s="134"/>
      <c r="AKT25" s="134"/>
      <c r="AKU25" s="134"/>
      <c r="AKV25" s="134"/>
      <c r="AKW25" s="134"/>
      <c r="AKX25" s="134"/>
      <c r="AKY25" s="134"/>
      <c r="AKZ25" s="134"/>
      <c r="ALA25" s="134"/>
      <c r="ALB25" s="134"/>
      <c r="ALC25" s="134"/>
      <c r="ALD25" s="134"/>
      <c r="ALE25" s="134"/>
      <c r="ALF25" s="134"/>
      <c r="ALG25" s="134"/>
      <c r="ALH25" s="134"/>
      <c r="ALI25" s="134"/>
      <c r="ALJ25" s="134"/>
      <c r="ALK25" s="134"/>
      <c r="ALL25" s="134"/>
      <c r="ALM25" s="134"/>
      <c r="ALN25" s="134"/>
      <c r="ALO25" s="134"/>
      <c r="ALP25" s="134"/>
      <c r="ALQ25" s="134"/>
      <c r="ALR25" s="134"/>
      <c r="ALS25" s="134"/>
      <c r="ALT25" s="134"/>
      <c r="ALU25" s="134"/>
      <c r="ALV25" s="134"/>
      <c r="ALW25" s="134"/>
      <c r="ALX25" s="134"/>
      <c r="ALY25" s="134"/>
      <c r="ALZ25" s="134"/>
      <c r="AMA25" s="134"/>
      <c r="AMB25" s="134"/>
      <c r="AMC25" s="134"/>
      <c r="AMD25" s="134"/>
      <c r="AME25" s="134"/>
      <c r="AMF25" s="134"/>
      <c r="AMG25" s="134"/>
      <c r="AMH25" s="134"/>
      <c r="AMI25" s="134"/>
      <c r="AMJ25" s="134"/>
    </row>
    <row r="26" customFormat="false" ht="12.8" hidden="false" customHeight="false" outlineLevel="0" collapsed="false">
      <c r="A26" s="143" t="s">
        <v>129</v>
      </c>
      <c r="B26" s="136" t="s">
        <v>130</v>
      </c>
      <c r="C26" s="138" t="n">
        <v>1031114</v>
      </c>
      <c r="D26" s="138" t="n">
        <v>1272354</v>
      </c>
      <c r="E26" s="138" t="n">
        <f aca="false">D26-C26</f>
        <v>241240</v>
      </c>
      <c r="F26" s="138"/>
      <c r="G26" s="138" t="n">
        <f aca="false">H26-F26</f>
        <v>241240</v>
      </c>
      <c r="H26" s="6" t="n">
        <f aca="false">D26-C26</f>
        <v>241240</v>
      </c>
      <c r="I26" s="5" t="n">
        <f aca="false">K26+L26+M26+N26+O26+P26</f>
        <v>0</v>
      </c>
      <c r="J26" s="132" t="n">
        <f aca="false">I26-H26</f>
        <v>-241240</v>
      </c>
      <c r="K26" s="145"/>
      <c r="L26" s="5"/>
      <c r="M26" s="5"/>
      <c r="N26" s="139"/>
      <c r="O26" s="5"/>
      <c r="Q26" s="6"/>
      <c r="R26" s="6"/>
    </row>
    <row r="27" customFormat="false" ht="12.8" hidden="false" customHeight="false" outlineLevel="0" collapsed="false">
      <c r="A27" s="143" t="s">
        <v>131</v>
      </c>
      <c r="B27" s="136" t="s">
        <v>132</v>
      </c>
      <c r="C27" s="138"/>
      <c r="D27" s="138"/>
      <c r="E27" s="138" t="n">
        <f aca="false">D27-C27</f>
        <v>0</v>
      </c>
      <c r="F27" s="138"/>
      <c r="G27" s="138" t="n">
        <f aca="false">H27-F27</f>
        <v>0</v>
      </c>
      <c r="H27" s="6" t="n">
        <f aca="false">D27-C27</f>
        <v>0</v>
      </c>
      <c r="I27" s="5" t="n">
        <f aca="false">K27+L27+M27+N27+O27+P27</f>
        <v>0</v>
      </c>
      <c r="J27" s="132" t="n">
        <f aca="false">I27-H27</f>
        <v>0</v>
      </c>
      <c r="K27" s="5"/>
      <c r="L27" s="5"/>
      <c r="M27" s="5"/>
      <c r="N27" s="5"/>
      <c r="O27" s="5"/>
      <c r="Q27" s="6"/>
      <c r="R27" s="6"/>
    </row>
    <row r="28" customFormat="false" ht="12.8" hidden="false" customHeight="false" outlineLevel="0" collapsed="false">
      <c r="A28" s="143" t="s">
        <v>133</v>
      </c>
      <c r="B28" s="136" t="s">
        <v>134</v>
      </c>
      <c r="C28" s="138" t="n">
        <v>55688680.9</v>
      </c>
      <c r="D28" s="138" t="n">
        <v>55683593.68</v>
      </c>
      <c r="E28" s="138" t="n">
        <f aca="false">D28-C28</f>
        <v>-5087.21999999881</v>
      </c>
      <c r="F28" s="138"/>
      <c r="G28" s="138" t="n">
        <f aca="false">H28-F28</f>
        <v>-5087.21999999881</v>
      </c>
      <c r="H28" s="6" t="n">
        <f aca="false">D28-C28</f>
        <v>-5087.21999999881</v>
      </c>
      <c r="I28" s="5" t="n">
        <f aca="false">K28+M28+N28+O28+P28</f>
        <v>0</v>
      </c>
      <c r="J28" s="132" t="n">
        <f aca="false">I28-H28</f>
        <v>5087.21999999881</v>
      </c>
      <c r="K28" s="139"/>
      <c r="L28" s="140"/>
      <c r="M28" s="139"/>
      <c r="N28" s="5"/>
      <c r="O28" s="5"/>
      <c r="Q28" s="6"/>
      <c r="R28" s="6"/>
    </row>
    <row r="29" customFormat="false" ht="13.8" hidden="false" customHeight="false" outlineLevel="0" collapsed="false">
      <c r="A29" s="143" t="s">
        <v>135</v>
      </c>
      <c r="B29" s="136" t="s">
        <v>136</v>
      </c>
      <c r="C29" s="138" t="n">
        <v>14521061.96</v>
      </c>
      <c r="D29" s="138" t="n">
        <v>14394859.6</v>
      </c>
      <c r="E29" s="138" t="n">
        <f aca="false">D29-C29</f>
        <v>-126202.360000001</v>
      </c>
      <c r="F29" s="138" t="n">
        <f aca="false">O29</f>
        <v>0</v>
      </c>
      <c r="G29" s="138" t="n">
        <f aca="false">H29-F29</f>
        <v>-126202.360000001</v>
      </c>
      <c r="H29" s="6" t="n">
        <f aca="false">D29-C29</f>
        <v>-126202.360000001</v>
      </c>
      <c r="I29" s="5" t="n">
        <f aca="false">L29+M29+N29+O29+P29</f>
        <v>0</v>
      </c>
      <c r="J29" s="132" t="n">
        <f aca="false">I29-H29</f>
        <v>126202.360000001</v>
      </c>
      <c r="K29" s="144"/>
      <c r="L29" s="139"/>
      <c r="M29" s="5"/>
      <c r="N29" s="139"/>
      <c r="Q29" s="6"/>
      <c r="R29" s="6"/>
    </row>
    <row r="30" customFormat="false" ht="18.75" hidden="false" customHeight="true" outlineLevel="0" collapsed="false">
      <c r="A30" s="143" t="s">
        <v>137</v>
      </c>
      <c r="B30" s="136" t="s">
        <v>138</v>
      </c>
      <c r="C30" s="138" t="n">
        <v>63594931.43</v>
      </c>
      <c r="D30" s="138" t="n">
        <v>62034587.43</v>
      </c>
      <c r="E30" s="138" t="n">
        <f aca="false">D30-C30</f>
        <v>-1560344</v>
      </c>
      <c r="F30" s="138" t="n">
        <f aca="false">O30</f>
        <v>0</v>
      </c>
      <c r="G30" s="138" t="n">
        <f aca="false">H30-F30</f>
        <v>-1560344</v>
      </c>
      <c r="H30" s="5" t="n">
        <f aca="false">D30-C30</f>
        <v>-1560344</v>
      </c>
      <c r="I30" s="5" t="n">
        <f aca="false">K30+L30+M30+N30+O30+P30</f>
        <v>0</v>
      </c>
      <c r="J30" s="132" t="n">
        <f aca="false">I30-H30</f>
        <v>1560344</v>
      </c>
      <c r="K30" s="5"/>
      <c r="L30" s="139"/>
      <c r="M30" s="5"/>
      <c r="N30" s="139"/>
      <c r="Q30" s="6"/>
      <c r="R30" s="6"/>
    </row>
    <row r="31" customFormat="false" ht="12.75" hidden="false" customHeight="false" outlineLevel="0" collapsed="false">
      <c r="A31" s="143" t="s">
        <v>139</v>
      </c>
      <c r="B31" s="136" t="s">
        <v>140</v>
      </c>
      <c r="C31" s="138" t="n">
        <v>2128128.73</v>
      </c>
      <c r="D31" s="138" t="n">
        <v>2128128.73</v>
      </c>
      <c r="E31" s="138" t="n">
        <f aca="false">D31-C31</f>
        <v>0</v>
      </c>
      <c r="F31" s="138"/>
      <c r="G31" s="138" t="n">
        <f aca="false">H31-F31</f>
        <v>0</v>
      </c>
      <c r="H31" s="6" t="n">
        <f aca="false">D31-C31</f>
        <v>0</v>
      </c>
      <c r="I31" s="5" t="n">
        <f aca="false">K31+L31+M31+N31+O31+P31</f>
        <v>0</v>
      </c>
      <c r="J31" s="132" t="n">
        <f aca="false">I31-H31</f>
        <v>0</v>
      </c>
      <c r="K31" s="5"/>
      <c r="L31" s="5"/>
      <c r="M31" s="5"/>
      <c r="N31" s="5"/>
      <c r="O31" s="5"/>
      <c r="Q31" s="6"/>
      <c r="R31" s="6"/>
    </row>
    <row r="32" customFormat="false" ht="22.5" hidden="false" customHeight="true" outlineLevel="0" collapsed="false">
      <c r="A32" s="143" t="s">
        <v>141</v>
      </c>
      <c r="B32" s="136" t="s">
        <v>142</v>
      </c>
      <c r="C32" s="138" t="n">
        <v>4823202.18</v>
      </c>
      <c r="D32" s="138" t="n">
        <v>3061559.04</v>
      </c>
      <c r="E32" s="138" t="n">
        <f aca="false">D32-C32</f>
        <v>-1761643.14</v>
      </c>
      <c r="F32" s="138" t="n">
        <f aca="false">O32</f>
        <v>0</v>
      </c>
      <c r="G32" s="138" t="n">
        <f aca="false">H32-F32</f>
        <v>-1761643.14</v>
      </c>
      <c r="H32" s="6" t="n">
        <f aca="false">D32-C32</f>
        <v>-1761643.14</v>
      </c>
      <c r="I32" s="5" t="n">
        <f aca="false">K32+L32+M32+N32+O32+P32</f>
        <v>0</v>
      </c>
      <c r="J32" s="132" t="n">
        <f aca="false">I32-H32</f>
        <v>1761643.14</v>
      </c>
      <c r="K32" s="139"/>
      <c r="L32" s="5"/>
      <c r="M32" s="5"/>
      <c r="N32" s="5"/>
      <c r="O32" s="5"/>
      <c r="Q32" s="6"/>
      <c r="R32" s="6"/>
    </row>
    <row r="33" customFormat="false" ht="16.5" hidden="false" customHeight="true" outlineLevel="0" collapsed="false">
      <c r="A33" s="128" t="s">
        <v>143</v>
      </c>
      <c r="B33" s="129" t="s">
        <v>144</v>
      </c>
      <c r="C33" s="130" t="n">
        <f aca="false">C34+C35+C36+C37</f>
        <v>305680728.66</v>
      </c>
      <c r="D33" s="130" t="n">
        <f aca="false">D34+D35+D36+D37</f>
        <v>264080284.77</v>
      </c>
      <c r="E33" s="130" t="n">
        <f aca="false">E34+E35+E36+E37</f>
        <v>-41600443.89</v>
      </c>
      <c r="F33" s="130" t="n">
        <f aca="false">F34+F35+F36+F37</f>
        <v>-13566761.82</v>
      </c>
      <c r="G33" s="130" t="n">
        <f aca="false">G34+G35+G36+G37</f>
        <v>-28033682.07</v>
      </c>
      <c r="H33" s="23" t="n">
        <f aca="false">D33-C33</f>
        <v>-41600443.89</v>
      </c>
      <c r="I33" s="5" t="n">
        <f aca="false">K33+L33+M33+N33+O33+P33</f>
        <v>0</v>
      </c>
      <c r="J33" s="132"/>
      <c r="K33" s="22"/>
      <c r="L33" s="22"/>
      <c r="M33" s="22"/>
      <c r="N33" s="22"/>
      <c r="O33" s="22"/>
      <c r="P33" s="133"/>
      <c r="Q33" s="23"/>
      <c r="R33" s="23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  <c r="CZ33" s="134"/>
      <c r="DA33" s="134"/>
      <c r="DB33" s="134"/>
      <c r="DC33" s="134"/>
      <c r="DD33" s="134"/>
      <c r="DE33" s="134"/>
      <c r="DF33" s="134"/>
      <c r="DG33" s="134"/>
      <c r="DH33" s="134"/>
      <c r="DI33" s="134"/>
      <c r="DJ33" s="134"/>
      <c r="DK33" s="134"/>
      <c r="DL33" s="134"/>
      <c r="DM33" s="134"/>
      <c r="DN33" s="134"/>
      <c r="DO33" s="134"/>
      <c r="DP33" s="134"/>
      <c r="DQ33" s="134"/>
      <c r="DR33" s="134"/>
      <c r="DS33" s="134"/>
      <c r="DT33" s="134"/>
      <c r="DU33" s="134"/>
      <c r="DV33" s="134"/>
      <c r="DW33" s="134"/>
      <c r="DX33" s="134"/>
      <c r="DY33" s="134"/>
      <c r="DZ33" s="134"/>
      <c r="EA33" s="134"/>
      <c r="EB33" s="134"/>
      <c r="EC33" s="134"/>
      <c r="ED33" s="134"/>
      <c r="EE33" s="134"/>
      <c r="EF33" s="134"/>
      <c r="EG33" s="134"/>
      <c r="EH33" s="134"/>
      <c r="EI33" s="134"/>
      <c r="EJ33" s="134"/>
      <c r="EK33" s="134"/>
      <c r="EL33" s="134"/>
      <c r="EM33" s="134"/>
      <c r="EN33" s="134"/>
      <c r="EO33" s="134"/>
      <c r="EP33" s="134"/>
      <c r="EQ33" s="134"/>
      <c r="ER33" s="134"/>
      <c r="ES33" s="134"/>
      <c r="ET33" s="134"/>
      <c r="EU33" s="134"/>
      <c r="EV33" s="134"/>
      <c r="EW33" s="134"/>
      <c r="EX33" s="134"/>
      <c r="EY33" s="134"/>
      <c r="EZ33" s="134"/>
      <c r="FA33" s="134"/>
      <c r="FB33" s="134"/>
      <c r="FC33" s="134"/>
      <c r="FD33" s="134"/>
      <c r="FE33" s="134"/>
      <c r="FF33" s="134"/>
      <c r="FG33" s="134"/>
      <c r="FH33" s="134"/>
      <c r="FI33" s="134"/>
      <c r="FJ33" s="134"/>
      <c r="FK33" s="134"/>
      <c r="FL33" s="134"/>
      <c r="FM33" s="134"/>
      <c r="FN33" s="134"/>
      <c r="FO33" s="134"/>
      <c r="FP33" s="134"/>
      <c r="FQ33" s="134"/>
      <c r="FR33" s="134"/>
      <c r="FS33" s="134"/>
      <c r="FT33" s="134"/>
      <c r="FU33" s="134"/>
      <c r="FV33" s="134"/>
      <c r="FW33" s="134"/>
      <c r="FX33" s="134"/>
      <c r="FY33" s="134"/>
      <c r="FZ33" s="134"/>
      <c r="GA33" s="134"/>
      <c r="GB33" s="134"/>
      <c r="GC33" s="134"/>
      <c r="GD33" s="134"/>
      <c r="GE33" s="134"/>
      <c r="GF33" s="134"/>
      <c r="GG33" s="134"/>
      <c r="GH33" s="134"/>
      <c r="GI33" s="134"/>
      <c r="GJ33" s="134"/>
      <c r="GK33" s="134"/>
      <c r="GL33" s="134"/>
      <c r="GM33" s="134"/>
      <c r="GN33" s="134"/>
      <c r="GO33" s="134"/>
      <c r="GP33" s="134"/>
      <c r="GQ33" s="134"/>
      <c r="GR33" s="134"/>
      <c r="GS33" s="134"/>
      <c r="GT33" s="134"/>
      <c r="GU33" s="134"/>
      <c r="GV33" s="134"/>
      <c r="GW33" s="134"/>
      <c r="GX33" s="134"/>
      <c r="GY33" s="134"/>
      <c r="GZ33" s="134"/>
      <c r="HA33" s="134"/>
      <c r="HB33" s="134"/>
      <c r="HC33" s="134"/>
      <c r="HD33" s="134"/>
      <c r="HE33" s="134"/>
      <c r="HF33" s="134"/>
      <c r="HG33" s="134"/>
      <c r="HH33" s="134"/>
      <c r="HI33" s="134"/>
      <c r="HJ33" s="134"/>
      <c r="HK33" s="134"/>
      <c r="HL33" s="134"/>
      <c r="HM33" s="134"/>
      <c r="HN33" s="134"/>
      <c r="HO33" s="134"/>
      <c r="HP33" s="134"/>
      <c r="HQ33" s="134"/>
      <c r="HR33" s="134"/>
      <c r="HS33" s="134"/>
      <c r="HT33" s="134"/>
      <c r="HU33" s="134"/>
      <c r="HV33" s="134"/>
      <c r="HW33" s="134"/>
      <c r="HX33" s="134"/>
      <c r="HY33" s="134"/>
      <c r="HZ33" s="134"/>
      <c r="IA33" s="134"/>
      <c r="IB33" s="134"/>
      <c r="IC33" s="134"/>
      <c r="ID33" s="134"/>
      <c r="IE33" s="134"/>
      <c r="IF33" s="134"/>
      <c r="IG33" s="134"/>
      <c r="IH33" s="134"/>
      <c r="II33" s="134"/>
      <c r="IJ33" s="134"/>
      <c r="IK33" s="134"/>
      <c r="IL33" s="134"/>
      <c r="IM33" s="134"/>
      <c r="IN33" s="134"/>
      <c r="IO33" s="134"/>
      <c r="IP33" s="134"/>
      <c r="IQ33" s="134"/>
      <c r="IR33" s="134"/>
      <c r="IS33" s="134"/>
      <c r="IT33" s="134"/>
      <c r="IU33" s="134"/>
      <c r="IV33" s="134"/>
      <c r="IW33" s="134"/>
      <c r="IX33" s="134"/>
      <c r="IY33" s="134"/>
      <c r="IZ33" s="134"/>
      <c r="JA33" s="134"/>
      <c r="JB33" s="134"/>
      <c r="JC33" s="134"/>
      <c r="JD33" s="134"/>
      <c r="JE33" s="134"/>
      <c r="JF33" s="134"/>
      <c r="JG33" s="134"/>
      <c r="JH33" s="134"/>
      <c r="JI33" s="134"/>
      <c r="JJ33" s="134"/>
      <c r="JK33" s="134"/>
      <c r="JL33" s="134"/>
      <c r="JM33" s="134"/>
      <c r="JN33" s="134"/>
      <c r="JO33" s="134"/>
      <c r="JP33" s="134"/>
      <c r="JQ33" s="134"/>
      <c r="JR33" s="134"/>
      <c r="JS33" s="134"/>
      <c r="JT33" s="134"/>
      <c r="JU33" s="134"/>
      <c r="JV33" s="134"/>
      <c r="JW33" s="134"/>
      <c r="JX33" s="134"/>
      <c r="JY33" s="134"/>
      <c r="JZ33" s="134"/>
      <c r="KA33" s="134"/>
      <c r="KB33" s="134"/>
      <c r="KC33" s="134"/>
      <c r="KD33" s="134"/>
      <c r="KE33" s="134"/>
      <c r="KF33" s="134"/>
      <c r="KG33" s="134"/>
      <c r="KH33" s="134"/>
      <c r="KI33" s="134"/>
      <c r="KJ33" s="134"/>
      <c r="KK33" s="134"/>
      <c r="KL33" s="134"/>
      <c r="KM33" s="134"/>
      <c r="KN33" s="134"/>
      <c r="KO33" s="134"/>
      <c r="KP33" s="134"/>
      <c r="KQ33" s="134"/>
      <c r="KR33" s="134"/>
      <c r="KS33" s="134"/>
      <c r="KT33" s="134"/>
      <c r="KU33" s="134"/>
      <c r="KV33" s="134"/>
      <c r="KW33" s="134"/>
      <c r="KX33" s="134"/>
      <c r="KY33" s="134"/>
      <c r="KZ33" s="134"/>
      <c r="LA33" s="134"/>
      <c r="LB33" s="134"/>
      <c r="LC33" s="134"/>
      <c r="LD33" s="134"/>
      <c r="LE33" s="134"/>
      <c r="LF33" s="134"/>
      <c r="LG33" s="134"/>
      <c r="LH33" s="134"/>
      <c r="LI33" s="134"/>
      <c r="LJ33" s="134"/>
      <c r="LK33" s="134"/>
      <c r="LL33" s="134"/>
      <c r="LM33" s="134"/>
      <c r="LN33" s="134"/>
      <c r="LO33" s="134"/>
      <c r="LP33" s="134"/>
      <c r="LQ33" s="134"/>
      <c r="LR33" s="134"/>
      <c r="LS33" s="134"/>
      <c r="LT33" s="134"/>
      <c r="LU33" s="134"/>
      <c r="LV33" s="134"/>
      <c r="LW33" s="134"/>
      <c r="LX33" s="134"/>
      <c r="LY33" s="134"/>
      <c r="LZ33" s="134"/>
      <c r="MA33" s="134"/>
      <c r="MB33" s="134"/>
      <c r="MC33" s="134"/>
      <c r="MD33" s="134"/>
      <c r="ME33" s="134"/>
      <c r="MF33" s="134"/>
      <c r="MG33" s="134"/>
      <c r="MH33" s="134"/>
      <c r="MI33" s="134"/>
      <c r="MJ33" s="134"/>
      <c r="MK33" s="134"/>
      <c r="ML33" s="134"/>
      <c r="MM33" s="134"/>
      <c r="MN33" s="134"/>
      <c r="MO33" s="134"/>
      <c r="MP33" s="134"/>
      <c r="MQ33" s="134"/>
      <c r="MR33" s="134"/>
      <c r="MS33" s="134"/>
      <c r="MT33" s="134"/>
      <c r="MU33" s="134"/>
      <c r="MV33" s="134"/>
      <c r="MW33" s="134"/>
      <c r="MX33" s="134"/>
      <c r="MY33" s="134"/>
      <c r="MZ33" s="134"/>
      <c r="NA33" s="134"/>
      <c r="NB33" s="134"/>
      <c r="NC33" s="134"/>
      <c r="ND33" s="134"/>
      <c r="NE33" s="134"/>
      <c r="NF33" s="134"/>
      <c r="NG33" s="134"/>
      <c r="NH33" s="134"/>
      <c r="NI33" s="134"/>
      <c r="NJ33" s="134"/>
      <c r="NK33" s="134"/>
      <c r="NL33" s="134"/>
      <c r="NM33" s="134"/>
      <c r="NN33" s="134"/>
      <c r="NO33" s="134"/>
      <c r="NP33" s="134"/>
      <c r="NQ33" s="134"/>
      <c r="NR33" s="134"/>
      <c r="NS33" s="134"/>
      <c r="NT33" s="134"/>
      <c r="NU33" s="134"/>
      <c r="NV33" s="134"/>
      <c r="NW33" s="134"/>
      <c r="NX33" s="134"/>
      <c r="NY33" s="134"/>
      <c r="NZ33" s="134"/>
      <c r="OA33" s="134"/>
      <c r="OB33" s="134"/>
      <c r="OC33" s="134"/>
      <c r="OD33" s="134"/>
      <c r="OE33" s="134"/>
      <c r="OF33" s="134"/>
      <c r="OG33" s="134"/>
      <c r="OH33" s="134"/>
      <c r="OI33" s="134"/>
      <c r="OJ33" s="134"/>
      <c r="OK33" s="134"/>
      <c r="OL33" s="134"/>
      <c r="OM33" s="134"/>
      <c r="ON33" s="134"/>
      <c r="OO33" s="134"/>
      <c r="OP33" s="134"/>
      <c r="OQ33" s="134"/>
      <c r="OR33" s="134"/>
      <c r="OS33" s="134"/>
      <c r="OT33" s="134"/>
      <c r="OU33" s="134"/>
      <c r="OV33" s="134"/>
      <c r="OW33" s="134"/>
      <c r="OX33" s="134"/>
      <c r="OY33" s="134"/>
      <c r="OZ33" s="134"/>
      <c r="PA33" s="134"/>
      <c r="PB33" s="134"/>
      <c r="PC33" s="134"/>
      <c r="PD33" s="134"/>
      <c r="PE33" s="134"/>
      <c r="PF33" s="134"/>
      <c r="PG33" s="134"/>
      <c r="PH33" s="134"/>
      <c r="PI33" s="134"/>
      <c r="PJ33" s="134"/>
      <c r="PK33" s="134"/>
      <c r="PL33" s="134"/>
      <c r="PM33" s="134"/>
      <c r="PN33" s="134"/>
      <c r="PO33" s="134"/>
      <c r="PP33" s="134"/>
      <c r="PQ33" s="134"/>
      <c r="PR33" s="134"/>
      <c r="PS33" s="134"/>
      <c r="PT33" s="134"/>
      <c r="PU33" s="134"/>
      <c r="PV33" s="134"/>
      <c r="PW33" s="134"/>
      <c r="PX33" s="134"/>
      <c r="PY33" s="134"/>
      <c r="PZ33" s="134"/>
      <c r="QA33" s="134"/>
      <c r="QB33" s="134"/>
      <c r="QC33" s="134"/>
      <c r="QD33" s="134"/>
      <c r="QE33" s="134"/>
      <c r="QF33" s="134"/>
      <c r="QG33" s="134"/>
      <c r="QH33" s="134"/>
      <c r="QI33" s="134"/>
      <c r="QJ33" s="134"/>
      <c r="QK33" s="134"/>
      <c r="QL33" s="134"/>
      <c r="QM33" s="134"/>
      <c r="QN33" s="134"/>
      <c r="QO33" s="134"/>
      <c r="QP33" s="134"/>
      <c r="QQ33" s="134"/>
      <c r="QR33" s="134"/>
      <c r="QS33" s="134"/>
      <c r="QT33" s="134"/>
      <c r="QU33" s="134"/>
      <c r="QV33" s="134"/>
      <c r="QW33" s="134"/>
      <c r="QX33" s="134"/>
      <c r="QY33" s="134"/>
      <c r="QZ33" s="134"/>
      <c r="RA33" s="134"/>
      <c r="RB33" s="134"/>
      <c r="RC33" s="134"/>
      <c r="RD33" s="134"/>
      <c r="RE33" s="134"/>
      <c r="RF33" s="134"/>
      <c r="RG33" s="134"/>
      <c r="RH33" s="134"/>
      <c r="RI33" s="134"/>
      <c r="RJ33" s="134"/>
      <c r="RK33" s="134"/>
      <c r="RL33" s="134"/>
      <c r="RM33" s="134"/>
      <c r="RN33" s="134"/>
      <c r="RO33" s="134"/>
      <c r="RP33" s="134"/>
      <c r="RQ33" s="134"/>
      <c r="RR33" s="134"/>
      <c r="RS33" s="134"/>
      <c r="RT33" s="134"/>
      <c r="RU33" s="134"/>
      <c r="RV33" s="134"/>
      <c r="RW33" s="134"/>
      <c r="RX33" s="134"/>
      <c r="RY33" s="134"/>
      <c r="RZ33" s="134"/>
      <c r="SA33" s="134"/>
      <c r="SB33" s="134"/>
      <c r="SC33" s="134"/>
      <c r="SD33" s="134"/>
      <c r="SE33" s="134"/>
      <c r="SF33" s="134"/>
      <c r="SG33" s="134"/>
      <c r="SH33" s="134"/>
      <c r="SI33" s="134"/>
      <c r="SJ33" s="134"/>
      <c r="SK33" s="134"/>
      <c r="SL33" s="134"/>
      <c r="SM33" s="134"/>
      <c r="SN33" s="134"/>
      <c r="SO33" s="134"/>
      <c r="SP33" s="134"/>
      <c r="SQ33" s="134"/>
      <c r="SR33" s="134"/>
      <c r="SS33" s="134"/>
      <c r="ST33" s="134"/>
      <c r="SU33" s="134"/>
      <c r="SV33" s="134"/>
      <c r="SW33" s="134"/>
      <c r="SX33" s="134"/>
      <c r="SY33" s="134"/>
      <c r="SZ33" s="134"/>
      <c r="TA33" s="134"/>
      <c r="TB33" s="134"/>
      <c r="TC33" s="134"/>
      <c r="TD33" s="134"/>
      <c r="TE33" s="134"/>
      <c r="TF33" s="134"/>
      <c r="TG33" s="134"/>
      <c r="TH33" s="134"/>
      <c r="TI33" s="134"/>
      <c r="TJ33" s="134"/>
      <c r="TK33" s="134"/>
      <c r="TL33" s="134"/>
      <c r="TM33" s="134"/>
      <c r="TN33" s="134"/>
      <c r="TO33" s="134"/>
      <c r="TP33" s="134"/>
      <c r="TQ33" s="134"/>
      <c r="TR33" s="134"/>
      <c r="TS33" s="134"/>
      <c r="TT33" s="134"/>
      <c r="TU33" s="134"/>
      <c r="TV33" s="134"/>
      <c r="TW33" s="134"/>
      <c r="TX33" s="134"/>
      <c r="TY33" s="134"/>
      <c r="TZ33" s="134"/>
      <c r="UA33" s="134"/>
      <c r="UB33" s="134"/>
      <c r="UC33" s="134"/>
      <c r="UD33" s="134"/>
      <c r="UE33" s="134"/>
      <c r="UF33" s="134"/>
      <c r="UG33" s="134"/>
      <c r="UH33" s="134"/>
      <c r="UI33" s="134"/>
      <c r="UJ33" s="134"/>
      <c r="UK33" s="134"/>
      <c r="UL33" s="134"/>
      <c r="UM33" s="134"/>
      <c r="UN33" s="134"/>
      <c r="UO33" s="134"/>
      <c r="UP33" s="134"/>
      <c r="UQ33" s="134"/>
      <c r="UR33" s="134"/>
      <c r="US33" s="134"/>
      <c r="UT33" s="134"/>
      <c r="UU33" s="134"/>
      <c r="UV33" s="134"/>
      <c r="UW33" s="134"/>
      <c r="UX33" s="134"/>
      <c r="UY33" s="134"/>
      <c r="UZ33" s="134"/>
      <c r="VA33" s="134"/>
      <c r="VB33" s="134"/>
      <c r="VC33" s="134"/>
      <c r="VD33" s="134"/>
      <c r="VE33" s="134"/>
      <c r="VF33" s="134"/>
      <c r="VG33" s="134"/>
      <c r="VH33" s="134"/>
      <c r="VI33" s="134"/>
      <c r="VJ33" s="134"/>
      <c r="VK33" s="134"/>
      <c r="VL33" s="134"/>
      <c r="VM33" s="134"/>
      <c r="VN33" s="134"/>
      <c r="VO33" s="134"/>
      <c r="VP33" s="134"/>
      <c r="VQ33" s="134"/>
      <c r="VR33" s="134"/>
      <c r="VS33" s="134"/>
      <c r="VT33" s="134"/>
      <c r="VU33" s="134"/>
      <c r="VV33" s="134"/>
      <c r="VW33" s="134"/>
      <c r="VX33" s="134"/>
      <c r="VY33" s="134"/>
      <c r="VZ33" s="134"/>
      <c r="WA33" s="134"/>
      <c r="WB33" s="134"/>
      <c r="WC33" s="134"/>
      <c r="WD33" s="134"/>
      <c r="WE33" s="134"/>
      <c r="WF33" s="134"/>
      <c r="WG33" s="134"/>
      <c r="WH33" s="134"/>
      <c r="WI33" s="134"/>
      <c r="WJ33" s="134"/>
      <c r="WK33" s="134"/>
      <c r="WL33" s="134"/>
      <c r="WM33" s="134"/>
      <c r="WN33" s="134"/>
      <c r="WO33" s="134"/>
      <c r="WP33" s="134"/>
      <c r="WQ33" s="134"/>
      <c r="WR33" s="134"/>
      <c r="WS33" s="134"/>
      <c r="WT33" s="134"/>
      <c r="WU33" s="134"/>
      <c r="WV33" s="134"/>
      <c r="WW33" s="134"/>
      <c r="WX33" s="134"/>
      <c r="WY33" s="134"/>
      <c r="WZ33" s="134"/>
      <c r="XA33" s="134"/>
      <c r="XB33" s="134"/>
      <c r="XC33" s="134"/>
      <c r="XD33" s="134"/>
      <c r="XE33" s="134"/>
      <c r="XF33" s="134"/>
      <c r="XG33" s="134"/>
      <c r="XH33" s="134"/>
      <c r="XI33" s="134"/>
      <c r="XJ33" s="134"/>
      <c r="XK33" s="134"/>
      <c r="XL33" s="134"/>
      <c r="XM33" s="134"/>
      <c r="XN33" s="134"/>
      <c r="XO33" s="134"/>
      <c r="XP33" s="134"/>
      <c r="XQ33" s="134"/>
      <c r="XR33" s="134"/>
      <c r="XS33" s="134"/>
      <c r="XT33" s="134"/>
      <c r="XU33" s="134"/>
      <c r="XV33" s="134"/>
      <c r="XW33" s="134"/>
      <c r="XX33" s="134"/>
      <c r="XY33" s="134"/>
      <c r="XZ33" s="134"/>
      <c r="YA33" s="134"/>
      <c r="YB33" s="134"/>
      <c r="YC33" s="134"/>
      <c r="YD33" s="134"/>
      <c r="YE33" s="134"/>
      <c r="YF33" s="134"/>
      <c r="YG33" s="134"/>
      <c r="YH33" s="134"/>
      <c r="YI33" s="134"/>
      <c r="YJ33" s="134"/>
      <c r="YK33" s="134"/>
      <c r="YL33" s="134"/>
      <c r="YM33" s="134"/>
      <c r="YN33" s="134"/>
      <c r="YO33" s="134"/>
      <c r="YP33" s="134"/>
      <c r="YQ33" s="134"/>
      <c r="YR33" s="134"/>
      <c r="YS33" s="134"/>
      <c r="YT33" s="134"/>
      <c r="YU33" s="134"/>
      <c r="YV33" s="134"/>
      <c r="YW33" s="134"/>
      <c r="YX33" s="134"/>
      <c r="YY33" s="134"/>
      <c r="YZ33" s="134"/>
      <c r="ZA33" s="134"/>
      <c r="ZB33" s="134"/>
      <c r="ZC33" s="134"/>
      <c r="ZD33" s="134"/>
      <c r="ZE33" s="134"/>
      <c r="ZF33" s="134"/>
      <c r="ZG33" s="134"/>
      <c r="ZH33" s="134"/>
      <c r="ZI33" s="134"/>
      <c r="ZJ33" s="134"/>
      <c r="ZK33" s="134"/>
      <c r="ZL33" s="134"/>
      <c r="ZM33" s="134"/>
      <c r="ZN33" s="134"/>
      <c r="ZO33" s="134"/>
      <c r="ZP33" s="134"/>
      <c r="ZQ33" s="134"/>
      <c r="ZR33" s="134"/>
      <c r="ZS33" s="134"/>
      <c r="ZT33" s="134"/>
      <c r="ZU33" s="134"/>
      <c r="ZV33" s="134"/>
      <c r="ZW33" s="134"/>
      <c r="ZX33" s="134"/>
      <c r="ZY33" s="134"/>
      <c r="ZZ33" s="134"/>
      <c r="AAA33" s="134"/>
      <c r="AAB33" s="134"/>
      <c r="AAC33" s="134"/>
      <c r="AAD33" s="134"/>
      <c r="AAE33" s="134"/>
      <c r="AAF33" s="134"/>
      <c r="AAG33" s="134"/>
      <c r="AAH33" s="134"/>
      <c r="AAI33" s="134"/>
      <c r="AAJ33" s="134"/>
      <c r="AAK33" s="134"/>
      <c r="AAL33" s="134"/>
      <c r="AAM33" s="134"/>
      <c r="AAN33" s="134"/>
      <c r="AAO33" s="134"/>
      <c r="AAP33" s="134"/>
      <c r="AAQ33" s="134"/>
      <c r="AAR33" s="134"/>
      <c r="AAS33" s="134"/>
      <c r="AAT33" s="134"/>
      <c r="AAU33" s="134"/>
      <c r="AAV33" s="134"/>
      <c r="AAW33" s="134"/>
      <c r="AAX33" s="134"/>
      <c r="AAY33" s="134"/>
      <c r="AAZ33" s="134"/>
      <c r="ABA33" s="134"/>
      <c r="ABB33" s="134"/>
      <c r="ABC33" s="134"/>
      <c r="ABD33" s="134"/>
      <c r="ABE33" s="134"/>
      <c r="ABF33" s="134"/>
      <c r="ABG33" s="134"/>
      <c r="ABH33" s="134"/>
      <c r="ABI33" s="134"/>
      <c r="ABJ33" s="134"/>
      <c r="ABK33" s="134"/>
      <c r="ABL33" s="134"/>
      <c r="ABM33" s="134"/>
      <c r="ABN33" s="134"/>
      <c r="ABO33" s="134"/>
      <c r="ABP33" s="134"/>
      <c r="ABQ33" s="134"/>
      <c r="ABR33" s="134"/>
      <c r="ABS33" s="134"/>
      <c r="ABT33" s="134"/>
      <c r="ABU33" s="134"/>
      <c r="ABV33" s="134"/>
      <c r="ABW33" s="134"/>
      <c r="ABX33" s="134"/>
      <c r="ABY33" s="134"/>
      <c r="ABZ33" s="134"/>
      <c r="ACA33" s="134"/>
      <c r="ACB33" s="134"/>
      <c r="ACC33" s="134"/>
      <c r="ACD33" s="134"/>
      <c r="ACE33" s="134"/>
      <c r="ACF33" s="134"/>
      <c r="ACG33" s="134"/>
      <c r="ACH33" s="134"/>
      <c r="ACI33" s="134"/>
      <c r="ACJ33" s="134"/>
      <c r="ACK33" s="134"/>
      <c r="ACL33" s="134"/>
      <c r="ACM33" s="134"/>
      <c r="ACN33" s="134"/>
      <c r="ACO33" s="134"/>
      <c r="ACP33" s="134"/>
      <c r="ACQ33" s="134"/>
      <c r="ACR33" s="134"/>
      <c r="ACS33" s="134"/>
      <c r="ACT33" s="134"/>
      <c r="ACU33" s="134"/>
      <c r="ACV33" s="134"/>
      <c r="ACW33" s="134"/>
      <c r="ACX33" s="134"/>
      <c r="ACY33" s="134"/>
      <c r="ACZ33" s="134"/>
      <c r="ADA33" s="134"/>
      <c r="ADB33" s="134"/>
      <c r="ADC33" s="134"/>
      <c r="ADD33" s="134"/>
      <c r="ADE33" s="134"/>
      <c r="ADF33" s="134"/>
      <c r="ADG33" s="134"/>
      <c r="ADH33" s="134"/>
      <c r="ADI33" s="134"/>
      <c r="ADJ33" s="134"/>
      <c r="ADK33" s="134"/>
      <c r="ADL33" s="134"/>
      <c r="ADM33" s="134"/>
      <c r="ADN33" s="134"/>
      <c r="ADO33" s="134"/>
      <c r="ADP33" s="134"/>
      <c r="ADQ33" s="134"/>
      <c r="ADR33" s="134"/>
      <c r="ADS33" s="134"/>
      <c r="ADT33" s="134"/>
      <c r="ADU33" s="134"/>
      <c r="ADV33" s="134"/>
      <c r="ADW33" s="134"/>
      <c r="ADX33" s="134"/>
      <c r="ADY33" s="134"/>
      <c r="ADZ33" s="134"/>
      <c r="AEA33" s="134"/>
      <c r="AEB33" s="134"/>
      <c r="AEC33" s="134"/>
      <c r="AED33" s="134"/>
      <c r="AEE33" s="134"/>
      <c r="AEF33" s="134"/>
      <c r="AEG33" s="134"/>
      <c r="AEH33" s="134"/>
      <c r="AEI33" s="134"/>
      <c r="AEJ33" s="134"/>
      <c r="AEK33" s="134"/>
      <c r="AEL33" s="134"/>
      <c r="AEM33" s="134"/>
      <c r="AEN33" s="134"/>
      <c r="AEO33" s="134"/>
      <c r="AEP33" s="134"/>
      <c r="AEQ33" s="134"/>
      <c r="AER33" s="134"/>
      <c r="AES33" s="134"/>
      <c r="AET33" s="134"/>
      <c r="AEU33" s="134"/>
      <c r="AEV33" s="134"/>
      <c r="AEW33" s="134"/>
      <c r="AEX33" s="134"/>
      <c r="AEY33" s="134"/>
      <c r="AEZ33" s="134"/>
      <c r="AFA33" s="134"/>
      <c r="AFB33" s="134"/>
      <c r="AFC33" s="134"/>
      <c r="AFD33" s="134"/>
      <c r="AFE33" s="134"/>
      <c r="AFF33" s="134"/>
      <c r="AFG33" s="134"/>
      <c r="AFH33" s="134"/>
      <c r="AFI33" s="134"/>
      <c r="AFJ33" s="134"/>
      <c r="AFK33" s="134"/>
      <c r="AFL33" s="134"/>
      <c r="AFM33" s="134"/>
      <c r="AFN33" s="134"/>
      <c r="AFO33" s="134"/>
      <c r="AFP33" s="134"/>
      <c r="AFQ33" s="134"/>
      <c r="AFR33" s="134"/>
      <c r="AFS33" s="134"/>
      <c r="AFT33" s="134"/>
      <c r="AFU33" s="134"/>
      <c r="AFV33" s="134"/>
      <c r="AFW33" s="134"/>
      <c r="AFX33" s="134"/>
      <c r="AFY33" s="134"/>
      <c r="AFZ33" s="134"/>
      <c r="AGA33" s="134"/>
      <c r="AGB33" s="134"/>
      <c r="AGC33" s="134"/>
      <c r="AGD33" s="134"/>
      <c r="AGE33" s="134"/>
      <c r="AGF33" s="134"/>
      <c r="AGG33" s="134"/>
      <c r="AGH33" s="134"/>
      <c r="AGI33" s="134"/>
      <c r="AGJ33" s="134"/>
      <c r="AGK33" s="134"/>
      <c r="AGL33" s="134"/>
      <c r="AGM33" s="134"/>
      <c r="AGN33" s="134"/>
      <c r="AGO33" s="134"/>
      <c r="AGP33" s="134"/>
      <c r="AGQ33" s="134"/>
      <c r="AGR33" s="134"/>
      <c r="AGS33" s="134"/>
      <c r="AGT33" s="134"/>
      <c r="AGU33" s="134"/>
      <c r="AGV33" s="134"/>
      <c r="AGW33" s="134"/>
      <c r="AGX33" s="134"/>
      <c r="AGY33" s="134"/>
      <c r="AGZ33" s="134"/>
      <c r="AHA33" s="134"/>
      <c r="AHB33" s="134"/>
      <c r="AHC33" s="134"/>
      <c r="AHD33" s="134"/>
      <c r="AHE33" s="134"/>
      <c r="AHF33" s="134"/>
      <c r="AHG33" s="134"/>
      <c r="AHH33" s="134"/>
      <c r="AHI33" s="134"/>
      <c r="AHJ33" s="134"/>
      <c r="AHK33" s="134"/>
      <c r="AHL33" s="134"/>
      <c r="AHM33" s="134"/>
      <c r="AHN33" s="134"/>
      <c r="AHO33" s="134"/>
      <c r="AHP33" s="134"/>
      <c r="AHQ33" s="134"/>
      <c r="AHR33" s="134"/>
      <c r="AHS33" s="134"/>
      <c r="AHT33" s="134"/>
      <c r="AHU33" s="134"/>
      <c r="AHV33" s="134"/>
      <c r="AHW33" s="134"/>
      <c r="AHX33" s="134"/>
      <c r="AHY33" s="134"/>
      <c r="AHZ33" s="134"/>
      <c r="AIA33" s="134"/>
      <c r="AIB33" s="134"/>
      <c r="AIC33" s="134"/>
      <c r="AID33" s="134"/>
      <c r="AIE33" s="134"/>
      <c r="AIF33" s="134"/>
      <c r="AIG33" s="134"/>
      <c r="AIH33" s="134"/>
      <c r="AII33" s="134"/>
      <c r="AIJ33" s="134"/>
      <c r="AIK33" s="134"/>
      <c r="AIL33" s="134"/>
      <c r="AIM33" s="134"/>
      <c r="AIN33" s="134"/>
      <c r="AIO33" s="134"/>
      <c r="AIP33" s="134"/>
      <c r="AIQ33" s="134"/>
      <c r="AIR33" s="134"/>
      <c r="AIS33" s="134"/>
      <c r="AIT33" s="134"/>
      <c r="AIU33" s="134"/>
      <c r="AIV33" s="134"/>
      <c r="AIW33" s="134"/>
      <c r="AIX33" s="134"/>
      <c r="AIY33" s="134"/>
      <c r="AIZ33" s="134"/>
      <c r="AJA33" s="134"/>
      <c r="AJB33" s="134"/>
      <c r="AJC33" s="134"/>
      <c r="AJD33" s="134"/>
      <c r="AJE33" s="134"/>
      <c r="AJF33" s="134"/>
      <c r="AJG33" s="134"/>
      <c r="AJH33" s="134"/>
      <c r="AJI33" s="134"/>
      <c r="AJJ33" s="134"/>
      <c r="AJK33" s="134"/>
      <c r="AJL33" s="134"/>
      <c r="AJM33" s="134"/>
      <c r="AJN33" s="134"/>
      <c r="AJO33" s="134"/>
      <c r="AJP33" s="134"/>
      <c r="AJQ33" s="134"/>
      <c r="AJR33" s="134"/>
      <c r="AJS33" s="134"/>
      <c r="AJT33" s="134"/>
      <c r="AJU33" s="134"/>
      <c r="AJV33" s="134"/>
      <c r="AJW33" s="134"/>
      <c r="AJX33" s="134"/>
      <c r="AJY33" s="134"/>
      <c r="AJZ33" s="134"/>
      <c r="AKA33" s="134"/>
      <c r="AKB33" s="134"/>
      <c r="AKC33" s="134"/>
      <c r="AKD33" s="134"/>
      <c r="AKE33" s="134"/>
      <c r="AKF33" s="134"/>
      <c r="AKG33" s="134"/>
      <c r="AKH33" s="134"/>
      <c r="AKI33" s="134"/>
      <c r="AKJ33" s="134"/>
      <c r="AKK33" s="134"/>
      <c r="AKL33" s="134"/>
      <c r="AKM33" s="134"/>
      <c r="AKN33" s="134"/>
      <c r="AKO33" s="134"/>
      <c r="AKP33" s="134"/>
      <c r="AKQ33" s="134"/>
      <c r="AKR33" s="134"/>
      <c r="AKS33" s="134"/>
      <c r="AKT33" s="134"/>
      <c r="AKU33" s="134"/>
      <c r="AKV33" s="134"/>
      <c r="AKW33" s="134"/>
      <c r="AKX33" s="134"/>
      <c r="AKY33" s="134"/>
      <c r="AKZ33" s="134"/>
      <c r="ALA33" s="134"/>
      <c r="ALB33" s="134"/>
      <c r="ALC33" s="134"/>
      <c r="ALD33" s="134"/>
      <c r="ALE33" s="134"/>
      <c r="ALF33" s="134"/>
      <c r="ALG33" s="134"/>
      <c r="ALH33" s="134"/>
      <c r="ALI33" s="134"/>
      <c r="ALJ33" s="134"/>
      <c r="ALK33" s="134"/>
      <c r="ALL33" s="134"/>
      <c r="ALM33" s="134"/>
      <c r="ALN33" s="134"/>
      <c r="ALO33" s="134"/>
      <c r="ALP33" s="134"/>
      <c r="ALQ33" s="134"/>
      <c r="ALR33" s="134"/>
      <c r="ALS33" s="134"/>
      <c r="ALT33" s="134"/>
      <c r="ALU33" s="134"/>
      <c r="ALV33" s="134"/>
      <c r="ALW33" s="134"/>
      <c r="ALX33" s="134"/>
      <c r="ALY33" s="134"/>
      <c r="ALZ33" s="134"/>
      <c r="AMA33" s="134"/>
      <c r="AMB33" s="134"/>
      <c r="AMC33" s="134"/>
      <c r="AMD33" s="134"/>
      <c r="AME33" s="134"/>
      <c r="AMF33" s="134"/>
      <c r="AMG33" s="134"/>
      <c r="AMH33" s="134"/>
      <c r="AMI33" s="134"/>
      <c r="AMJ33" s="134"/>
    </row>
    <row r="34" customFormat="false" ht="12.75" hidden="false" customHeight="false" outlineLevel="0" collapsed="false">
      <c r="A34" s="143" t="s">
        <v>145</v>
      </c>
      <c r="B34" s="136" t="s">
        <v>146</v>
      </c>
      <c r="C34" s="138" t="n">
        <v>103759650.83</v>
      </c>
      <c r="D34" s="138" t="n">
        <v>89086149.64</v>
      </c>
      <c r="E34" s="138" t="n">
        <f aca="false">D34-C34</f>
        <v>-14673501.19</v>
      </c>
      <c r="F34" s="138" t="n">
        <f aca="false">O34</f>
        <v>-13141561.82</v>
      </c>
      <c r="G34" s="138" t="n">
        <f aca="false">H34-F34</f>
        <v>-1531939.37</v>
      </c>
      <c r="H34" s="6" t="n">
        <f aca="false">D34-C34</f>
        <v>-14673501.19</v>
      </c>
      <c r="I34" s="5" t="n">
        <f aca="false">K34+L34+M34+N34+O34+P34</f>
        <v>-13141561.82</v>
      </c>
      <c r="J34" s="132" t="n">
        <f aca="false">I34-H34</f>
        <v>1531939.37</v>
      </c>
      <c r="K34" s="139"/>
      <c r="L34" s="5"/>
      <c r="M34" s="5"/>
      <c r="N34" s="5"/>
      <c r="O34" s="32" t="n">
        <f aca="false">-12417288.47-724273.35</f>
        <v>-13141561.82</v>
      </c>
      <c r="Q34" s="6"/>
      <c r="R34" s="6"/>
    </row>
    <row r="35" customFormat="false" ht="12.75" hidden="false" customHeight="false" outlineLevel="0" collapsed="false">
      <c r="A35" s="143" t="s">
        <v>147</v>
      </c>
      <c r="B35" s="136" t="s">
        <v>148</v>
      </c>
      <c r="C35" s="138" t="n">
        <v>134246862.17</v>
      </c>
      <c r="D35" s="138" t="n">
        <v>109108250.84</v>
      </c>
      <c r="E35" s="138" t="n">
        <f aca="false">D35-C35</f>
        <v>-25138611.33</v>
      </c>
      <c r="F35" s="138" t="n">
        <f aca="false">O35</f>
        <v>-321000</v>
      </c>
      <c r="G35" s="138" t="n">
        <f aca="false">H35-F35</f>
        <v>-24817611.33</v>
      </c>
      <c r="H35" s="5" t="n">
        <f aca="false">D35-C35</f>
        <v>-25138611.33</v>
      </c>
      <c r="I35" s="5" t="n">
        <f aca="false">K35+L35+M35+N35+O35+P35</f>
        <v>-321000</v>
      </c>
      <c r="J35" s="132" t="n">
        <f aca="false">I35-H35</f>
        <v>24817611.33</v>
      </c>
      <c r="K35" s="5"/>
      <c r="L35" s="139"/>
      <c r="M35" s="5"/>
      <c r="N35" s="139"/>
      <c r="O35" s="30" t="n">
        <v>-321000</v>
      </c>
      <c r="Q35" s="6"/>
      <c r="R35" s="6"/>
    </row>
    <row r="36" customFormat="false" ht="12.75" hidden="false" customHeight="false" outlineLevel="0" collapsed="false">
      <c r="A36" s="143" t="s">
        <v>149</v>
      </c>
      <c r="B36" s="136" t="s">
        <v>150</v>
      </c>
      <c r="C36" s="138" t="n">
        <v>47884810.65</v>
      </c>
      <c r="D36" s="138" t="n">
        <v>46116480.29</v>
      </c>
      <c r="E36" s="138" t="n">
        <f aca="false">D36-C36</f>
        <v>-1768330.36</v>
      </c>
      <c r="F36" s="138" t="n">
        <f aca="false">O36</f>
        <v>-104200</v>
      </c>
      <c r="G36" s="138" t="n">
        <f aca="false">H36-F36</f>
        <v>-1664130.36</v>
      </c>
      <c r="H36" s="6" t="n">
        <f aca="false">D36-C36</f>
        <v>-1768330.36</v>
      </c>
      <c r="I36" s="5" t="n">
        <f aca="false">K36+L36+M36+N36+O36+P36</f>
        <v>-104200</v>
      </c>
      <c r="J36" s="132" t="n">
        <f aca="false">I36-H36</f>
        <v>1664130.36</v>
      </c>
      <c r="K36" s="139"/>
      <c r="L36" s="139"/>
      <c r="M36" s="5"/>
      <c r="N36" s="139"/>
      <c r="O36" s="32" t="n">
        <f aca="false">-104200</f>
        <v>-104200</v>
      </c>
      <c r="Q36" s="6"/>
      <c r="R36" s="6"/>
    </row>
    <row r="37" customFormat="false" ht="23.85" hidden="false" customHeight="false" outlineLevel="0" collapsed="false">
      <c r="A37" s="143" t="s">
        <v>151</v>
      </c>
      <c r="B37" s="136" t="s">
        <v>152</v>
      </c>
      <c r="C37" s="138" t="n">
        <v>19789405.01</v>
      </c>
      <c r="D37" s="138" t="n">
        <v>19769404</v>
      </c>
      <c r="E37" s="138" t="n">
        <f aca="false">D37-C37</f>
        <v>-20001.0100000016</v>
      </c>
      <c r="F37" s="138" t="n">
        <f aca="false">O37</f>
        <v>0</v>
      </c>
      <c r="G37" s="138" t="n">
        <f aca="false">H37-F37</f>
        <v>-20001.0100000016</v>
      </c>
      <c r="H37" s="6" t="n">
        <f aca="false">D37-C37</f>
        <v>-20001.0100000016</v>
      </c>
      <c r="I37" s="5" t="n">
        <f aca="false">K37+L37+M37+N37+O37+P37</f>
        <v>0</v>
      </c>
      <c r="J37" s="132" t="n">
        <f aca="false">I37-H37</f>
        <v>20001.0100000016</v>
      </c>
      <c r="K37" s="139"/>
      <c r="L37" s="5"/>
      <c r="M37" s="5"/>
      <c r="N37" s="5"/>
      <c r="O37" s="105" t="n">
        <f aca="false">-80000+80000</f>
        <v>0</v>
      </c>
      <c r="Q37" s="6"/>
      <c r="R37" s="6"/>
    </row>
    <row r="38" customFormat="false" ht="12.75" hidden="false" customHeight="false" outlineLevel="0" collapsed="false">
      <c r="A38" s="128" t="s">
        <v>153</v>
      </c>
      <c r="B38" s="129" t="s">
        <v>154</v>
      </c>
      <c r="C38" s="130" t="n">
        <f aca="false">C39</f>
        <v>27907427.31</v>
      </c>
      <c r="D38" s="130" t="n">
        <f aca="false">D39</f>
        <v>27907427.31</v>
      </c>
      <c r="E38" s="130" t="n">
        <f aca="false">E39</f>
        <v>0</v>
      </c>
      <c r="F38" s="130" t="n">
        <f aca="false">F39</f>
        <v>0</v>
      </c>
      <c r="G38" s="130" t="n">
        <f aca="false">G39</f>
        <v>0</v>
      </c>
      <c r="H38" s="23" t="n">
        <f aca="false">D38-C38</f>
        <v>0</v>
      </c>
      <c r="I38" s="5" t="n">
        <f aca="false">K38+L38+M38+N38+O38+P38</f>
        <v>0</v>
      </c>
      <c r="J38" s="132"/>
      <c r="K38" s="22"/>
      <c r="L38" s="22"/>
      <c r="M38" s="22"/>
      <c r="N38" s="22"/>
      <c r="O38" s="22"/>
      <c r="P38" s="133"/>
      <c r="Q38" s="23"/>
      <c r="R38" s="23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  <c r="CZ38" s="134"/>
      <c r="DA38" s="134"/>
      <c r="DB38" s="134"/>
      <c r="DC38" s="134"/>
      <c r="DD38" s="134"/>
      <c r="DE38" s="134"/>
      <c r="DF38" s="134"/>
      <c r="DG38" s="134"/>
      <c r="DH38" s="134"/>
      <c r="DI38" s="134"/>
      <c r="DJ38" s="134"/>
      <c r="DK38" s="134"/>
      <c r="DL38" s="134"/>
      <c r="DM38" s="134"/>
      <c r="DN38" s="134"/>
      <c r="DO38" s="134"/>
      <c r="DP38" s="134"/>
      <c r="DQ38" s="134"/>
      <c r="DR38" s="134"/>
      <c r="DS38" s="134"/>
      <c r="DT38" s="134"/>
      <c r="DU38" s="134"/>
      <c r="DV38" s="134"/>
      <c r="DW38" s="134"/>
      <c r="DX38" s="134"/>
      <c r="DY38" s="134"/>
      <c r="DZ38" s="134"/>
      <c r="EA38" s="134"/>
      <c r="EB38" s="134"/>
      <c r="EC38" s="134"/>
      <c r="ED38" s="134"/>
      <c r="EE38" s="134"/>
      <c r="EF38" s="134"/>
      <c r="EG38" s="134"/>
      <c r="EH38" s="134"/>
      <c r="EI38" s="134"/>
      <c r="EJ38" s="134"/>
      <c r="EK38" s="134"/>
      <c r="EL38" s="134"/>
      <c r="EM38" s="134"/>
      <c r="EN38" s="134"/>
      <c r="EO38" s="134"/>
      <c r="EP38" s="134"/>
      <c r="EQ38" s="134"/>
      <c r="ER38" s="134"/>
      <c r="ES38" s="134"/>
      <c r="ET38" s="134"/>
      <c r="EU38" s="134"/>
      <c r="EV38" s="134"/>
      <c r="EW38" s="134"/>
      <c r="EX38" s="134"/>
      <c r="EY38" s="134"/>
      <c r="EZ38" s="134"/>
      <c r="FA38" s="134"/>
      <c r="FB38" s="134"/>
      <c r="FC38" s="134"/>
      <c r="FD38" s="134"/>
      <c r="FE38" s="134"/>
      <c r="FF38" s="134"/>
      <c r="FG38" s="134"/>
      <c r="FH38" s="134"/>
      <c r="FI38" s="134"/>
      <c r="FJ38" s="134"/>
      <c r="FK38" s="134"/>
      <c r="FL38" s="134"/>
      <c r="FM38" s="134"/>
      <c r="FN38" s="134"/>
      <c r="FO38" s="134"/>
      <c r="FP38" s="134"/>
      <c r="FQ38" s="134"/>
      <c r="FR38" s="134"/>
      <c r="FS38" s="134"/>
      <c r="FT38" s="134"/>
      <c r="FU38" s="134"/>
      <c r="FV38" s="134"/>
      <c r="FW38" s="134"/>
      <c r="FX38" s="134"/>
      <c r="FY38" s="134"/>
      <c r="FZ38" s="134"/>
      <c r="GA38" s="134"/>
      <c r="GB38" s="134"/>
      <c r="GC38" s="134"/>
      <c r="GD38" s="134"/>
      <c r="GE38" s="134"/>
      <c r="GF38" s="134"/>
      <c r="GG38" s="134"/>
      <c r="GH38" s="134"/>
      <c r="GI38" s="134"/>
      <c r="GJ38" s="134"/>
      <c r="GK38" s="134"/>
      <c r="GL38" s="134"/>
      <c r="GM38" s="134"/>
      <c r="GN38" s="134"/>
      <c r="GO38" s="134"/>
      <c r="GP38" s="134"/>
      <c r="GQ38" s="134"/>
      <c r="GR38" s="134"/>
      <c r="GS38" s="134"/>
      <c r="GT38" s="134"/>
      <c r="GU38" s="134"/>
      <c r="GV38" s="134"/>
      <c r="GW38" s="134"/>
      <c r="GX38" s="134"/>
      <c r="GY38" s="134"/>
      <c r="GZ38" s="134"/>
      <c r="HA38" s="134"/>
      <c r="HB38" s="134"/>
      <c r="HC38" s="134"/>
      <c r="HD38" s="134"/>
      <c r="HE38" s="134"/>
      <c r="HF38" s="134"/>
      <c r="HG38" s="134"/>
      <c r="HH38" s="134"/>
      <c r="HI38" s="134"/>
      <c r="HJ38" s="134"/>
      <c r="HK38" s="134"/>
      <c r="HL38" s="134"/>
      <c r="HM38" s="134"/>
      <c r="HN38" s="134"/>
      <c r="HO38" s="134"/>
      <c r="HP38" s="134"/>
      <c r="HQ38" s="134"/>
      <c r="HR38" s="134"/>
      <c r="HS38" s="134"/>
      <c r="HT38" s="134"/>
      <c r="HU38" s="134"/>
      <c r="HV38" s="134"/>
      <c r="HW38" s="134"/>
      <c r="HX38" s="134"/>
      <c r="HY38" s="134"/>
      <c r="HZ38" s="134"/>
      <c r="IA38" s="134"/>
      <c r="IB38" s="134"/>
      <c r="IC38" s="134"/>
      <c r="ID38" s="134"/>
      <c r="IE38" s="134"/>
      <c r="IF38" s="134"/>
      <c r="IG38" s="134"/>
      <c r="IH38" s="134"/>
      <c r="II38" s="134"/>
      <c r="IJ38" s="134"/>
      <c r="IK38" s="134"/>
      <c r="IL38" s="134"/>
      <c r="IM38" s="134"/>
      <c r="IN38" s="134"/>
      <c r="IO38" s="134"/>
      <c r="IP38" s="134"/>
      <c r="IQ38" s="134"/>
      <c r="IR38" s="134"/>
      <c r="IS38" s="134"/>
      <c r="IT38" s="134"/>
      <c r="IU38" s="134"/>
      <c r="IV38" s="134"/>
      <c r="IW38" s="134"/>
      <c r="IX38" s="134"/>
      <c r="IY38" s="134"/>
      <c r="IZ38" s="134"/>
      <c r="JA38" s="134"/>
      <c r="JB38" s="134"/>
      <c r="JC38" s="134"/>
      <c r="JD38" s="134"/>
      <c r="JE38" s="134"/>
      <c r="JF38" s="134"/>
      <c r="JG38" s="134"/>
      <c r="JH38" s="134"/>
      <c r="JI38" s="134"/>
      <c r="JJ38" s="134"/>
      <c r="JK38" s="134"/>
      <c r="JL38" s="134"/>
      <c r="JM38" s="134"/>
      <c r="JN38" s="134"/>
      <c r="JO38" s="134"/>
      <c r="JP38" s="134"/>
      <c r="JQ38" s="134"/>
      <c r="JR38" s="134"/>
      <c r="JS38" s="134"/>
      <c r="JT38" s="134"/>
      <c r="JU38" s="134"/>
      <c r="JV38" s="134"/>
      <c r="JW38" s="134"/>
      <c r="JX38" s="134"/>
      <c r="JY38" s="134"/>
      <c r="JZ38" s="134"/>
      <c r="KA38" s="134"/>
      <c r="KB38" s="134"/>
      <c r="KC38" s="134"/>
      <c r="KD38" s="134"/>
      <c r="KE38" s="134"/>
      <c r="KF38" s="134"/>
      <c r="KG38" s="134"/>
      <c r="KH38" s="134"/>
      <c r="KI38" s="134"/>
      <c r="KJ38" s="134"/>
      <c r="KK38" s="134"/>
      <c r="KL38" s="134"/>
      <c r="KM38" s="134"/>
      <c r="KN38" s="134"/>
      <c r="KO38" s="134"/>
      <c r="KP38" s="134"/>
      <c r="KQ38" s="134"/>
      <c r="KR38" s="134"/>
      <c r="KS38" s="134"/>
      <c r="KT38" s="134"/>
      <c r="KU38" s="134"/>
      <c r="KV38" s="134"/>
      <c r="KW38" s="134"/>
      <c r="KX38" s="134"/>
      <c r="KY38" s="134"/>
      <c r="KZ38" s="134"/>
      <c r="LA38" s="134"/>
      <c r="LB38" s="134"/>
      <c r="LC38" s="134"/>
      <c r="LD38" s="134"/>
      <c r="LE38" s="134"/>
      <c r="LF38" s="134"/>
      <c r="LG38" s="134"/>
      <c r="LH38" s="134"/>
      <c r="LI38" s="134"/>
      <c r="LJ38" s="134"/>
      <c r="LK38" s="134"/>
      <c r="LL38" s="134"/>
      <c r="LM38" s="134"/>
      <c r="LN38" s="134"/>
      <c r="LO38" s="134"/>
      <c r="LP38" s="134"/>
      <c r="LQ38" s="134"/>
      <c r="LR38" s="134"/>
      <c r="LS38" s="134"/>
      <c r="LT38" s="134"/>
      <c r="LU38" s="134"/>
      <c r="LV38" s="134"/>
      <c r="LW38" s="134"/>
      <c r="LX38" s="134"/>
      <c r="LY38" s="134"/>
      <c r="LZ38" s="134"/>
      <c r="MA38" s="134"/>
      <c r="MB38" s="134"/>
      <c r="MC38" s="134"/>
      <c r="MD38" s="134"/>
      <c r="ME38" s="134"/>
      <c r="MF38" s="134"/>
      <c r="MG38" s="134"/>
      <c r="MH38" s="134"/>
      <c r="MI38" s="134"/>
      <c r="MJ38" s="134"/>
      <c r="MK38" s="134"/>
      <c r="ML38" s="134"/>
      <c r="MM38" s="134"/>
      <c r="MN38" s="134"/>
      <c r="MO38" s="134"/>
      <c r="MP38" s="134"/>
      <c r="MQ38" s="134"/>
      <c r="MR38" s="134"/>
      <c r="MS38" s="134"/>
      <c r="MT38" s="134"/>
      <c r="MU38" s="134"/>
      <c r="MV38" s="134"/>
      <c r="MW38" s="134"/>
      <c r="MX38" s="134"/>
      <c r="MY38" s="134"/>
      <c r="MZ38" s="134"/>
      <c r="NA38" s="134"/>
      <c r="NB38" s="134"/>
      <c r="NC38" s="134"/>
      <c r="ND38" s="134"/>
      <c r="NE38" s="134"/>
      <c r="NF38" s="134"/>
      <c r="NG38" s="134"/>
      <c r="NH38" s="134"/>
      <c r="NI38" s="134"/>
      <c r="NJ38" s="134"/>
      <c r="NK38" s="134"/>
      <c r="NL38" s="134"/>
      <c r="NM38" s="134"/>
      <c r="NN38" s="134"/>
      <c r="NO38" s="134"/>
      <c r="NP38" s="134"/>
      <c r="NQ38" s="134"/>
      <c r="NR38" s="134"/>
      <c r="NS38" s="134"/>
      <c r="NT38" s="134"/>
      <c r="NU38" s="134"/>
      <c r="NV38" s="134"/>
      <c r="NW38" s="134"/>
      <c r="NX38" s="134"/>
      <c r="NY38" s="134"/>
      <c r="NZ38" s="134"/>
      <c r="OA38" s="134"/>
      <c r="OB38" s="134"/>
      <c r="OC38" s="134"/>
      <c r="OD38" s="134"/>
      <c r="OE38" s="134"/>
      <c r="OF38" s="134"/>
      <c r="OG38" s="134"/>
      <c r="OH38" s="134"/>
      <c r="OI38" s="134"/>
      <c r="OJ38" s="134"/>
      <c r="OK38" s="134"/>
      <c r="OL38" s="134"/>
      <c r="OM38" s="134"/>
      <c r="ON38" s="134"/>
      <c r="OO38" s="134"/>
      <c r="OP38" s="134"/>
      <c r="OQ38" s="134"/>
      <c r="OR38" s="134"/>
      <c r="OS38" s="134"/>
      <c r="OT38" s="134"/>
      <c r="OU38" s="134"/>
      <c r="OV38" s="134"/>
      <c r="OW38" s="134"/>
      <c r="OX38" s="134"/>
      <c r="OY38" s="134"/>
      <c r="OZ38" s="134"/>
      <c r="PA38" s="134"/>
      <c r="PB38" s="134"/>
      <c r="PC38" s="134"/>
      <c r="PD38" s="134"/>
      <c r="PE38" s="134"/>
      <c r="PF38" s="134"/>
      <c r="PG38" s="134"/>
      <c r="PH38" s="134"/>
      <c r="PI38" s="134"/>
      <c r="PJ38" s="134"/>
      <c r="PK38" s="134"/>
      <c r="PL38" s="134"/>
      <c r="PM38" s="134"/>
      <c r="PN38" s="134"/>
      <c r="PO38" s="134"/>
      <c r="PP38" s="134"/>
      <c r="PQ38" s="134"/>
      <c r="PR38" s="134"/>
      <c r="PS38" s="134"/>
      <c r="PT38" s="134"/>
      <c r="PU38" s="134"/>
      <c r="PV38" s="134"/>
      <c r="PW38" s="134"/>
      <c r="PX38" s="134"/>
      <c r="PY38" s="134"/>
      <c r="PZ38" s="134"/>
      <c r="QA38" s="134"/>
      <c r="QB38" s="134"/>
      <c r="QC38" s="134"/>
      <c r="QD38" s="134"/>
      <c r="QE38" s="134"/>
      <c r="QF38" s="134"/>
      <c r="QG38" s="134"/>
      <c r="QH38" s="134"/>
      <c r="QI38" s="134"/>
      <c r="QJ38" s="134"/>
      <c r="QK38" s="134"/>
      <c r="QL38" s="134"/>
      <c r="QM38" s="134"/>
      <c r="QN38" s="134"/>
      <c r="QO38" s="134"/>
      <c r="QP38" s="134"/>
      <c r="QQ38" s="134"/>
      <c r="QR38" s="134"/>
      <c r="QS38" s="134"/>
      <c r="QT38" s="134"/>
      <c r="QU38" s="134"/>
      <c r="QV38" s="134"/>
      <c r="QW38" s="134"/>
      <c r="QX38" s="134"/>
      <c r="QY38" s="134"/>
      <c r="QZ38" s="134"/>
      <c r="RA38" s="134"/>
      <c r="RB38" s="134"/>
      <c r="RC38" s="134"/>
      <c r="RD38" s="134"/>
      <c r="RE38" s="134"/>
      <c r="RF38" s="134"/>
      <c r="RG38" s="134"/>
      <c r="RH38" s="134"/>
      <c r="RI38" s="134"/>
      <c r="RJ38" s="134"/>
      <c r="RK38" s="134"/>
      <c r="RL38" s="134"/>
      <c r="RM38" s="134"/>
      <c r="RN38" s="134"/>
      <c r="RO38" s="134"/>
      <c r="RP38" s="134"/>
      <c r="RQ38" s="134"/>
      <c r="RR38" s="134"/>
      <c r="RS38" s="134"/>
      <c r="RT38" s="134"/>
      <c r="RU38" s="134"/>
      <c r="RV38" s="134"/>
      <c r="RW38" s="134"/>
      <c r="RX38" s="134"/>
      <c r="RY38" s="134"/>
      <c r="RZ38" s="134"/>
      <c r="SA38" s="134"/>
      <c r="SB38" s="134"/>
      <c r="SC38" s="134"/>
      <c r="SD38" s="134"/>
      <c r="SE38" s="134"/>
      <c r="SF38" s="134"/>
      <c r="SG38" s="134"/>
      <c r="SH38" s="134"/>
      <c r="SI38" s="134"/>
      <c r="SJ38" s="134"/>
      <c r="SK38" s="134"/>
      <c r="SL38" s="134"/>
      <c r="SM38" s="134"/>
      <c r="SN38" s="134"/>
      <c r="SO38" s="134"/>
      <c r="SP38" s="134"/>
      <c r="SQ38" s="134"/>
      <c r="SR38" s="134"/>
      <c r="SS38" s="134"/>
      <c r="ST38" s="134"/>
      <c r="SU38" s="134"/>
      <c r="SV38" s="134"/>
      <c r="SW38" s="134"/>
      <c r="SX38" s="134"/>
      <c r="SY38" s="134"/>
      <c r="SZ38" s="134"/>
      <c r="TA38" s="134"/>
      <c r="TB38" s="134"/>
      <c r="TC38" s="134"/>
      <c r="TD38" s="134"/>
      <c r="TE38" s="134"/>
      <c r="TF38" s="134"/>
      <c r="TG38" s="134"/>
      <c r="TH38" s="134"/>
      <c r="TI38" s="134"/>
      <c r="TJ38" s="134"/>
      <c r="TK38" s="134"/>
      <c r="TL38" s="134"/>
      <c r="TM38" s="134"/>
      <c r="TN38" s="134"/>
      <c r="TO38" s="134"/>
      <c r="TP38" s="134"/>
      <c r="TQ38" s="134"/>
      <c r="TR38" s="134"/>
      <c r="TS38" s="134"/>
      <c r="TT38" s="134"/>
      <c r="TU38" s="134"/>
      <c r="TV38" s="134"/>
      <c r="TW38" s="134"/>
      <c r="TX38" s="134"/>
      <c r="TY38" s="134"/>
      <c r="TZ38" s="134"/>
      <c r="UA38" s="134"/>
      <c r="UB38" s="134"/>
      <c r="UC38" s="134"/>
      <c r="UD38" s="134"/>
      <c r="UE38" s="134"/>
      <c r="UF38" s="134"/>
      <c r="UG38" s="134"/>
      <c r="UH38" s="134"/>
      <c r="UI38" s="134"/>
      <c r="UJ38" s="134"/>
      <c r="UK38" s="134"/>
      <c r="UL38" s="134"/>
      <c r="UM38" s="134"/>
      <c r="UN38" s="134"/>
      <c r="UO38" s="134"/>
      <c r="UP38" s="134"/>
      <c r="UQ38" s="134"/>
      <c r="UR38" s="134"/>
      <c r="US38" s="134"/>
      <c r="UT38" s="134"/>
      <c r="UU38" s="134"/>
      <c r="UV38" s="134"/>
      <c r="UW38" s="134"/>
      <c r="UX38" s="134"/>
      <c r="UY38" s="134"/>
      <c r="UZ38" s="134"/>
      <c r="VA38" s="134"/>
      <c r="VB38" s="134"/>
      <c r="VC38" s="134"/>
      <c r="VD38" s="134"/>
      <c r="VE38" s="134"/>
      <c r="VF38" s="134"/>
      <c r="VG38" s="134"/>
      <c r="VH38" s="134"/>
      <c r="VI38" s="134"/>
      <c r="VJ38" s="134"/>
      <c r="VK38" s="134"/>
      <c r="VL38" s="134"/>
      <c r="VM38" s="134"/>
      <c r="VN38" s="134"/>
      <c r="VO38" s="134"/>
      <c r="VP38" s="134"/>
      <c r="VQ38" s="134"/>
      <c r="VR38" s="134"/>
      <c r="VS38" s="134"/>
      <c r="VT38" s="134"/>
      <c r="VU38" s="134"/>
      <c r="VV38" s="134"/>
      <c r="VW38" s="134"/>
      <c r="VX38" s="134"/>
      <c r="VY38" s="134"/>
      <c r="VZ38" s="134"/>
      <c r="WA38" s="134"/>
      <c r="WB38" s="134"/>
      <c r="WC38" s="134"/>
      <c r="WD38" s="134"/>
      <c r="WE38" s="134"/>
      <c r="WF38" s="134"/>
      <c r="WG38" s="134"/>
      <c r="WH38" s="134"/>
      <c r="WI38" s="134"/>
      <c r="WJ38" s="134"/>
      <c r="WK38" s="134"/>
      <c r="WL38" s="134"/>
      <c r="WM38" s="134"/>
      <c r="WN38" s="134"/>
      <c r="WO38" s="134"/>
      <c r="WP38" s="134"/>
      <c r="WQ38" s="134"/>
      <c r="WR38" s="134"/>
      <c r="WS38" s="134"/>
      <c r="WT38" s="134"/>
      <c r="WU38" s="134"/>
      <c r="WV38" s="134"/>
      <c r="WW38" s="134"/>
      <c r="WX38" s="134"/>
      <c r="WY38" s="134"/>
      <c r="WZ38" s="134"/>
      <c r="XA38" s="134"/>
      <c r="XB38" s="134"/>
      <c r="XC38" s="134"/>
      <c r="XD38" s="134"/>
      <c r="XE38" s="134"/>
      <c r="XF38" s="134"/>
      <c r="XG38" s="134"/>
      <c r="XH38" s="134"/>
      <c r="XI38" s="134"/>
      <c r="XJ38" s="134"/>
      <c r="XK38" s="134"/>
      <c r="XL38" s="134"/>
      <c r="XM38" s="134"/>
      <c r="XN38" s="134"/>
      <c r="XO38" s="134"/>
      <c r="XP38" s="134"/>
      <c r="XQ38" s="134"/>
      <c r="XR38" s="134"/>
      <c r="XS38" s="134"/>
      <c r="XT38" s="134"/>
      <c r="XU38" s="134"/>
      <c r="XV38" s="134"/>
      <c r="XW38" s="134"/>
      <c r="XX38" s="134"/>
      <c r="XY38" s="134"/>
      <c r="XZ38" s="134"/>
      <c r="YA38" s="134"/>
      <c r="YB38" s="134"/>
      <c r="YC38" s="134"/>
      <c r="YD38" s="134"/>
      <c r="YE38" s="134"/>
      <c r="YF38" s="134"/>
      <c r="YG38" s="134"/>
      <c r="YH38" s="134"/>
      <c r="YI38" s="134"/>
      <c r="YJ38" s="134"/>
      <c r="YK38" s="134"/>
      <c r="YL38" s="134"/>
      <c r="YM38" s="134"/>
      <c r="YN38" s="134"/>
      <c r="YO38" s="134"/>
      <c r="YP38" s="134"/>
      <c r="YQ38" s="134"/>
      <c r="YR38" s="134"/>
      <c r="YS38" s="134"/>
      <c r="YT38" s="134"/>
      <c r="YU38" s="134"/>
      <c r="YV38" s="134"/>
      <c r="YW38" s="134"/>
      <c r="YX38" s="134"/>
      <c r="YY38" s="134"/>
      <c r="YZ38" s="134"/>
      <c r="ZA38" s="134"/>
      <c r="ZB38" s="134"/>
      <c r="ZC38" s="134"/>
      <c r="ZD38" s="134"/>
      <c r="ZE38" s="134"/>
      <c r="ZF38" s="134"/>
      <c r="ZG38" s="134"/>
      <c r="ZH38" s="134"/>
      <c r="ZI38" s="134"/>
      <c r="ZJ38" s="134"/>
      <c r="ZK38" s="134"/>
      <c r="ZL38" s="134"/>
      <c r="ZM38" s="134"/>
      <c r="ZN38" s="134"/>
      <c r="ZO38" s="134"/>
      <c r="ZP38" s="134"/>
      <c r="ZQ38" s="134"/>
      <c r="ZR38" s="134"/>
      <c r="ZS38" s="134"/>
      <c r="ZT38" s="134"/>
      <c r="ZU38" s="134"/>
      <c r="ZV38" s="134"/>
      <c r="ZW38" s="134"/>
      <c r="ZX38" s="134"/>
      <c r="ZY38" s="134"/>
      <c r="ZZ38" s="134"/>
      <c r="AAA38" s="134"/>
      <c r="AAB38" s="134"/>
      <c r="AAC38" s="134"/>
      <c r="AAD38" s="134"/>
      <c r="AAE38" s="134"/>
      <c r="AAF38" s="134"/>
      <c r="AAG38" s="134"/>
      <c r="AAH38" s="134"/>
      <c r="AAI38" s="134"/>
      <c r="AAJ38" s="134"/>
      <c r="AAK38" s="134"/>
      <c r="AAL38" s="134"/>
      <c r="AAM38" s="134"/>
      <c r="AAN38" s="134"/>
      <c r="AAO38" s="134"/>
      <c r="AAP38" s="134"/>
      <c r="AAQ38" s="134"/>
      <c r="AAR38" s="134"/>
      <c r="AAS38" s="134"/>
      <c r="AAT38" s="134"/>
      <c r="AAU38" s="134"/>
      <c r="AAV38" s="134"/>
      <c r="AAW38" s="134"/>
      <c r="AAX38" s="134"/>
      <c r="AAY38" s="134"/>
      <c r="AAZ38" s="134"/>
      <c r="ABA38" s="134"/>
      <c r="ABB38" s="134"/>
      <c r="ABC38" s="134"/>
      <c r="ABD38" s="134"/>
      <c r="ABE38" s="134"/>
      <c r="ABF38" s="134"/>
      <c r="ABG38" s="134"/>
      <c r="ABH38" s="134"/>
      <c r="ABI38" s="134"/>
      <c r="ABJ38" s="134"/>
      <c r="ABK38" s="134"/>
      <c r="ABL38" s="134"/>
      <c r="ABM38" s="134"/>
      <c r="ABN38" s="134"/>
      <c r="ABO38" s="134"/>
      <c r="ABP38" s="134"/>
      <c r="ABQ38" s="134"/>
      <c r="ABR38" s="134"/>
      <c r="ABS38" s="134"/>
      <c r="ABT38" s="134"/>
      <c r="ABU38" s="134"/>
      <c r="ABV38" s="134"/>
      <c r="ABW38" s="134"/>
      <c r="ABX38" s="134"/>
      <c r="ABY38" s="134"/>
      <c r="ABZ38" s="134"/>
      <c r="ACA38" s="134"/>
      <c r="ACB38" s="134"/>
      <c r="ACC38" s="134"/>
      <c r="ACD38" s="134"/>
      <c r="ACE38" s="134"/>
      <c r="ACF38" s="134"/>
      <c r="ACG38" s="134"/>
      <c r="ACH38" s="134"/>
      <c r="ACI38" s="134"/>
      <c r="ACJ38" s="134"/>
      <c r="ACK38" s="134"/>
      <c r="ACL38" s="134"/>
      <c r="ACM38" s="134"/>
      <c r="ACN38" s="134"/>
      <c r="ACO38" s="134"/>
      <c r="ACP38" s="134"/>
      <c r="ACQ38" s="134"/>
      <c r="ACR38" s="134"/>
      <c r="ACS38" s="134"/>
      <c r="ACT38" s="134"/>
      <c r="ACU38" s="134"/>
      <c r="ACV38" s="134"/>
      <c r="ACW38" s="134"/>
      <c r="ACX38" s="134"/>
      <c r="ACY38" s="134"/>
      <c r="ACZ38" s="134"/>
      <c r="ADA38" s="134"/>
      <c r="ADB38" s="134"/>
      <c r="ADC38" s="134"/>
      <c r="ADD38" s="134"/>
      <c r="ADE38" s="134"/>
      <c r="ADF38" s="134"/>
      <c r="ADG38" s="134"/>
      <c r="ADH38" s="134"/>
      <c r="ADI38" s="134"/>
      <c r="ADJ38" s="134"/>
      <c r="ADK38" s="134"/>
      <c r="ADL38" s="134"/>
      <c r="ADM38" s="134"/>
      <c r="ADN38" s="134"/>
      <c r="ADO38" s="134"/>
      <c r="ADP38" s="134"/>
      <c r="ADQ38" s="134"/>
      <c r="ADR38" s="134"/>
      <c r="ADS38" s="134"/>
      <c r="ADT38" s="134"/>
      <c r="ADU38" s="134"/>
      <c r="ADV38" s="134"/>
      <c r="ADW38" s="134"/>
      <c r="ADX38" s="134"/>
      <c r="ADY38" s="134"/>
      <c r="ADZ38" s="134"/>
      <c r="AEA38" s="134"/>
      <c r="AEB38" s="134"/>
      <c r="AEC38" s="134"/>
      <c r="AED38" s="134"/>
      <c r="AEE38" s="134"/>
      <c r="AEF38" s="134"/>
      <c r="AEG38" s="134"/>
      <c r="AEH38" s="134"/>
      <c r="AEI38" s="134"/>
      <c r="AEJ38" s="134"/>
      <c r="AEK38" s="134"/>
      <c r="AEL38" s="134"/>
      <c r="AEM38" s="134"/>
      <c r="AEN38" s="134"/>
      <c r="AEO38" s="134"/>
      <c r="AEP38" s="134"/>
      <c r="AEQ38" s="134"/>
      <c r="AER38" s="134"/>
      <c r="AES38" s="134"/>
      <c r="AET38" s="134"/>
      <c r="AEU38" s="134"/>
      <c r="AEV38" s="134"/>
      <c r="AEW38" s="134"/>
      <c r="AEX38" s="134"/>
      <c r="AEY38" s="134"/>
      <c r="AEZ38" s="134"/>
      <c r="AFA38" s="134"/>
      <c r="AFB38" s="134"/>
      <c r="AFC38" s="134"/>
      <c r="AFD38" s="134"/>
      <c r="AFE38" s="134"/>
      <c r="AFF38" s="134"/>
      <c r="AFG38" s="134"/>
      <c r="AFH38" s="134"/>
      <c r="AFI38" s="134"/>
      <c r="AFJ38" s="134"/>
      <c r="AFK38" s="134"/>
      <c r="AFL38" s="134"/>
      <c r="AFM38" s="134"/>
      <c r="AFN38" s="134"/>
      <c r="AFO38" s="134"/>
      <c r="AFP38" s="134"/>
      <c r="AFQ38" s="134"/>
      <c r="AFR38" s="134"/>
      <c r="AFS38" s="134"/>
      <c r="AFT38" s="134"/>
      <c r="AFU38" s="134"/>
      <c r="AFV38" s="134"/>
      <c r="AFW38" s="134"/>
      <c r="AFX38" s="134"/>
      <c r="AFY38" s="134"/>
      <c r="AFZ38" s="134"/>
      <c r="AGA38" s="134"/>
      <c r="AGB38" s="134"/>
      <c r="AGC38" s="134"/>
      <c r="AGD38" s="134"/>
      <c r="AGE38" s="134"/>
      <c r="AGF38" s="134"/>
      <c r="AGG38" s="134"/>
      <c r="AGH38" s="134"/>
      <c r="AGI38" s="134"/>
      <c r="AGJ38" s="134"/>
      <c r="AGK38" s="134"/>
      <c r="AGL38" s="134"/>
      <c r="AGM38" s="134"/>
      <c r="AGN38" s="134"/>
      <c r="AGO38" s="134"/>
      <c r="AGP38" s="134"/>
      <c r="AGQ38" s="134"/>
      <c r="AGR38" s="134"/>
      <c r="AGS38" s="134"/>
      <c r="AGT38" s="134"/>
      <c r="AGU38" s="134"/>
      <c r="AGV38" s="134"/>
      <c r="AGW38" s="134"/>
      <c r="AGX38" s="134"/>
      <c r="AGY38" s="134"/>
      <c r="AGZ38" s="134"/>
      <c r="AHA38" s="134"/>
      <c r="AHB38" s="134"/>
      <c r="AHC38" s="134"/>
      <c r="AHD38" s="134"/>
      <c r="AHE38" s="134"/>
      <c r="AHF38" s="134"/>
      <c r="AHG38" s="134"/>
      <c r="AHH38" s="134"/>
      <c r="AHI38" s="134"/>
      <c r="AHJ38" s="134"/>
      <c r="AHK38" s="134"/>
      <c r="AHL38" s="134"/>
      <c r="AHM38" s="134"/>
      <c r="AHN38" s="134"/>
      <c r="AHO38" s="134"/>
      <c r="AHP38" s="134"/>
      <c r="AHQ38" s="134"/>
      <c r="AHR38" s="134"/>
      <c r="AHS38" s="134"/>
      <c r="AHT38" s="134"/>
      <c r="AHU38" s="134"/>
      <c r="AHV38" s="134"/>
      <c r="AHW38" s="134"/>
      <c r="AHX38" s="134"/>
      <c r="AHY38" s="134"/>
      <c r="AHZ38" s="134"/>
      <c r="AIA38" s="134"/>
      <c r="AIB38" s="134"/>
      <c r="AIC38" s="134"/>
      <c r="AID38" s="134"/>
      <c r="AIE38" s="134"/>
      <c r="AIF38" s="134"/>
      <c r="AIG38" s="134"/>
      <c r="AIH38" s="134"/>
      <c r="AII38" s="134"/>
      <c r="AIJ38" s="134"/>
      <c r="AIK38" s="134"/>
      <c r="AIL38" s="134"/>
      <c r="AIM38" s="134"/>
      <c r="AIN38" s="134"/>
      <c r="AIO38" s="134"/>
      <c r="AIP38" s="134"/>
      <c r="AIQ38" s="134"/>
      <c r="AIR38" s="134"/>
      <c r="AIS38" s="134"/>
      <c r="AIT38" s="134"/>
      <c r="AIU38" s="134"/>
      <c r="AIV38" s="134"/>
      <c r="AIW38" s="134"/>
      <c r="AIX38" s="134"/>
      <c r="AIY38" s="134"/>
      <c r="AIZ38" s="134"/>
      <c r="AJA38" s="134"/>
      <c r="AJB38" s="134"/>
      <c r="AJC38" s="134"/>
      <c r="AJD38" s="134"/>
      <c r="AJE38" s="134"/>
      <c r="AJF38" s="134"/>
      <c r="AJG38" s="134"/>
      <c r="AJH38" s="134"/>
      <c r="AJI38" s="134"/>
      <c r="AJJ38" s="134"/>
      <c r="AJK38" s="134"/>
      <c r="AJL38" s="134"/>
      <c r="AJM38" s="134"/>
      <c r="AJN38" s="134"/>
      <c r="AJO38" s="134"/>
      <c r="AJP38" s="134"/>
      <c r="AJQ38" s="134"/>
      <c r="AJR38" s="134"/>
      <c r="AJS38" s="134"/>
      <c r="AJT38" s="134"/>
      <c r="AJU38" s="134"/>
      <c r="AJV38" s="134"/>
      <c r="AJW38" s="134"/>
      <c r="AJX38" s="134"/>
      <c r="AJY38" s="134"/>
      <c r="AJZ38" s="134"/>
      <c r="AKA38" s="134"/>
      <c r="AKB38" s="134"/>
      <c r="AKC38" s="134"/>
      <c r="AKD38" s="134"/>
      <c r="AKE38" s="134"/>
      <c r="AKF38" s="134"/>
      <c r="AKG38" s="134"/>
      <c r="AKH38" s="134"/>
      <c r="AKI38" s="134"/>
      <c r="AKJ38" s="134"/>
      <c r="AKK38" s="134"/>
      <c r="AKL38" s="134"/>
      <c r="AKM38" s="134"/>
      <c r="AKN38" s="134"/>
      <c r="AKO38" s="134"/>
      <c r="AKP38" s="134"/>
      <c r="AKQ38" s="134"/>
      <c r="AKR38" s="134"/>
      <c r="AKS38" s="134"/>
      <c r="AKT38" s="134"/>
      <c r="AKU38" s="134"/>
      <c r="AKV38" s="134"/>
      <c r="AKW38" s="134"/>
      <c r="AKX38" s="134"/>
      <c r="AKY38" s="134"/>
      <c r="AKZ38" s="134"/>
      <c r="ALA38" s="134"/>
      <c r="ALB38" s="134"/>
      <c r="ALC38" s="134"/>
      <c r="ALD38" s="134"/>
      <c r="ALE38" s="134"/>
      <c r="ALF38" s="134"/>
      <c r="ALG38" s="134"/>
      <c r="ALH38" s="134"/>
      <c r="ALI38" s="134"/>
      <c r="ALJ38" s="134"/>
      <c r="ALK38" s="134"/>
      <c r="ALL38" s="134"/>
      <c r="ALM38" s="134"/>
      <c r="ALN38" s="134"/>
      <c r="ALO38" s="134"/>
      <c r="ALP38" s="134"/>
      <c r="ALQ38" s="134"/>
      <c r="ALR38" s="134"/>
      <c r="ALS38" s="134"/>
      <c r="ALT38" s="134"/>
      <c r="ALU38" s="134"/>
      <c r="ALV38" s="134"/>
      <c r="ALW38" s="134"/>
      <c r="ALX38" s="134"/>
      <c r="ALY38" s="134"/>
      <c r="ALZ38" s="134"/>
      <c r="AMA38" s="134"/>
      <c r="AMB38" s="134"/>
      <c r="AMC38" s="134"/>
      <c r="AMD38" s="134"/>
      <c r="AME38" s="134"/>
      <c r="AMF38" s="134"/>
      <c r="AMG38" s="134"/>
      <c r="AMH38" s="134"/>
      <c r="AMI38" s="134"/>
      <c r="AMJ38" s="134"/>
    </row>
    <row r="39" customFormat="false" ht="28.35" hidden="false" customHeight="true" outlineLevel="0" collapsed="false">
      <c r="A39" s="143" t="s">
        <v>155</v>
      </c>
      <c r="B39" s="136" t="s">
        <v>156</v>
      </c>
      <c r="C39" s="138" t="n">
        <v>27907427.31</v>
      </c>
      <c r="D39" s="138" t="n">
        <v>27907427.31</v>
      </c>
      <c r="E39" s="138" t="n">
        <f aca="false">D39-C39</f>
        <v>0</v>
      </c>
      <c r="F39" s="138"/>
      <c r="G39" s="138" t="n">
        <f aca="false">H39-F39</f>
        <v>0</v>
      </c>
      <c r="H39" s="6" t="n">
        <f aca="false">D39-C39</f>
        <v>0</v>
      </c>
      <c r="I39" s="5" t="n">
        <f aca="false">K39+L39+M39+N39+O39+P39</f>
        <v>0</v>
      </c>
      <c r="J39" s="132" t="n">
        <f aca="false">I39-H39</f>
        <v>0</v>
      </c>
      <c r="K39" s="5"/>
      <c r="L39" s="139"/>
      <c r="M39" s="139"/>
      <c r="N39" s="5"/>
      <c r="O39" s="5"/>
      <c r="Q39" s="6"/>
      <c r="R39" s="6"/>
    </row>
    <row r="40" customFormat="false" ht="12.75" hidden="false" customHeight="false" outlineLevel="0" collapsed="false">
      <c r="A40" s="128" t="s">
        <v>157</v>
      </c>
      <c r="B40" s="129" t="s">
        <v>158</v>
      </c>
      <c r="C40" s="146" t="n">
        <f aca="false">C41+C42+C43+C45+C46+C44</f>
        <v>668742933.86</v>
      </c>
      <c r="D40" s="146" t="n">
        <f aca="false">D41+D42+D43+D45+D46+D44</f>
        <v>686119988.36</v>
      </c>
      <c r="E40" s="146" t="n">
        <f aca="false">E41+E42+E43+E45+E46+E44</f>
        <v>17377054.5</v>
      </c>
      <c r="F40" s="146" t="n">
        <f aca="false">F41+F42+F43+F45+F46+F44</f>
        <v>-59400</v>
      </c>
      <c r="G40" s="146" t="n">
        <f aca="false">G41+G42+G43+G45+G46+G44</f>
        <v>17436454.5</v>
      </c>
      <c r="H40" s="23" t="n">
        <f aca="false">D40-C40</f>
        <v>17377054.4999999</v>
      </c>
      <c r="I40" s="5" t="n">
        <f aca="false">K40+L40+M40+N40+O40+P40</f>
        <v>0</v>
      </c>
      <c r="J40" s="132"/>
      <c r="K40" s="22"/>
      <c r="L40" s="22"/>
      <c r="M40" s="22"/>
      <c r="N40" s="22"/>
      <c r="O40" s="22"/>
      <c r="P40" s="133"/>
      <c r="Q40" s="23"/>
      <c r="R40" s="23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  <c r="DA40" s="134"/>
      <c r="DB40" s="134"/>
      <c r="DC40" s="134"/>
      <c r="DD40" s="134"/>
      <c r="DE40" s="134"/>
      <c r="DF40" s="134"/>
      <c r="DG40" s="134"/>
      <c r="DH40" s="134"/>
      <c r="DI40" s="134"/>
      <c r="DJ40" s="134"/>
      <c r="DK40" s="134"/>
      <c r="DL40" s="134"/>
      <c r="DM40" s="134"/>
      <c r="DN40" s="134"/>
      <c r="DO40" s="134"/>
      <c r="DP40" s="134"/>
      <c r="DQ40" s="134"/>
      <c r="DR40" s="134"/>
      <c r="DS40" s="134"/>
      <c r="DT40" s="134"/>
      <c r="DU40" s="134"/>
      <c r="DV40" s="134"/>
      <c r="DW40" s="134"/>
      <c r="DX40" s="134"/>
      <c r="DY40" s="134"/>
      <c r="DZ40" s="134"/>
      <c r="EA40" s="134"/>
      <c r="EB40" s="134"/>
      <c r="EC40" s="134"/>
      <c r="ED40" s="134"/>
      <c r="EE40" s="134"/>
      <c r="EF40" s="134"/>
      <c r="EG40" s="134"/>
      <c r="EH40" s="134"/>
      <c r="EI40" s="134"/>
      <c r="EJ40" s="134"/>
      <c r="EK40" s="134"/>
      <c r="EL40" s="134"/>
      <c r="EM40" s="134"/>
      <c r="EN40" s="134"/>
      <c r="EO40" s="134"/>
      <c r="EP40" s="134"/>
      <c r="EQ40" s="134"/>
      <c r="ER40" s="134"/>
      <c r="ES40" s="134"/>
      <c r="ET40" s="134"/>
      <c r="EU40" s="134"/>
      <c r="EV40" s="134"/>
      <c r="EW40" s="134"/>
      <c r="EX40" s="134"/>
      <c r="EY40" s="134"/>
      <c r="EZ40" s="134"/>
      <c r="FA40" s="134"/>
      <c r="FB40" s="134"/>
      <c r="FC40" s="134"/>
      <c r="FD40" s="134"/>
      <c r="FE40" s="134"/>
      <c r="FF40" s="134"/>
      <c r="FG40" s="134"/>
      <c r="FH40" s="134"/>
      <c r="FI40" s="134"/>
      <c r="FJ40" s="134"/>
      <c r="FK40" s="134"/>
      <c r="FL40" s="134"/>
      <c r="FM40" s="134"/>
      <c r="FN40" s="134"/>
      <c r="FO40" s="134"/>
      <c r="FP40" s="134"/>
      <c r="FQ40" s="134"/>
      <c r="FR40" s="134"/>
      <c r="FS40" s="134"/>
      <c r="FT40" s="134"/>
      <c r="FU40" s="134"/>
      <c r="FV40" s="134"/>
      <c r="FW40" s="134"/>
      <c r="FX40" s="134"/>
      <c r="FY40" s="134"/>
      <c r="FZ40" s="134"/>
      <c r="GA40" s="134"/>
      <c r="GB40" s="134"/>
      <c r="GC40" s="134"/>
      <c r="GD40" s="134"/>
      <c r="GE40" s="134"/>
      <c r="GF40" s="134"/>
      <c r="GG40" s="134"/>
      <c r="GH40" s="134"/>
      <c r="GI40" s="134"/>
      <c r="GJ40" s="134"/>
      <c r="GK40" s="134"/>
      <c r="GL40" s="134"/>
      <c r="GM40" s="134"/>
      <c r="GN40" s="134"/>
      <c r="GO40" s="134"/>
      <c r="GP40" s="134"/>
      <c r="GQ40" s="134"/>
      <c r="GR40" s="134"/>
      <c r="GS40" s="134"/>
      <c r="GT40" s="134"/>
      <c r="GU40" s="134"/>
      <c r="GV40" s="134"/>
      <c r="GW40" s="134"/>
      <c r="GX40" s="134"/>
      <c r="GY40" s="134"/>
      <c r="GZ40" s="134"/>
      <c r="HA40" s="134"/>
      <c r="HB40" s="134"/>
      <c r="HC40" s="134"/>
      <c r="HD40" s="134"/>
      <c r="HE40" s="134"/>
      <c r="HF40" s="134"/>
      <c r="HG40" s="134"/>
      <c r="HH40" s="134"/>
      <c r="HI40" s="134"/>
      <c r="HJ40" s="134"/>
      <c r="HK40" s="134"/>
      <c r="HL40" s="134"/>
      <c r="HM40" s="134"/>
      <c r="HN40" s="134"/>
      <c r="HO40" s="134"/>
      <c r="HP40" s="134"/>
      <c r="HQ40" s="134"/>
      <c r="HR40" s="134"/>
      <c r="HS40" s="134"/>
      <c r="HT40" s="134"/>
      <c r="HU40" s="134"/>
      <c r="HV40" s="134"/>
      <c r="HW40" s="134"/>
      <c r="HX40" s="134"/>
      <c r="HY40" s="134"/>
      <c r="HZ40" s="134"/>
      <c r="IA40" s="134"/>
      <c r="IB40" s="134"/>
      <c r="IC40" s="134"/>
      <c r="ID40" s="134"/>
      <c r="IE40" s="134"/>
      <c r="IF40" s="134"/>
      <c r="IG40" s="134"/>
      <c r="IH40" s="134"/>
      <c r="II40" s="134"/>
      <c r="IJ40" s="134"/>
      <c r="IK40" s="134"/>
      <c r="IL40" s="134"/>
      <c r="IM40" s="134"/>
      <c r="IN40" s="134"/>
      <c r="IO40" s="134"/>
      <c r="IP40" s="134"/>
      <c r="IQ40" s="134"/>
      <c r="IR40" s="134"/>
      <c r="IS40" s="134"/>
      <c r="IT40" s="134"/>
      <c r="IU40" s="134"/>
      <c r="IV40" s="134"/>
      <c r="IW40" s="134"/>
      <c r="IX40" s="134"/>
      <c r="IY40" s="134"/>
      <c r="IZ40" s="134"/>
      <c r="JA40" s="134"/>
      <c r="JB40" s="134"/>
      <c r="JC40" s="134"/>
      <c r="JD40" s="134"/>
      <c r="JE40" s="134"/>
      <c r="JF40" s="134"/>
      <c r="JG40" s="134"/>
      <c r="JH40" s="134"/>
      <c r="JI40" s="134"/>
      <c r="JJ40" s="134"/>
      <c r="JK40" s="134"/>
      <c r="JL40" s="134"/>
      <c r="JM40" s="134"/>
      <c r="JN40" s="134"/>
      <c r="JO40" s="134"/>
      <c r="JP40" s="134"/>
      <c r="JQ40" s="134"/>
      <c r="JR40" s="134"/>
      <c r="JS40" s="134"/>
      <c r="JT40" s="134"/>
      <c r="JU40" s="134"/>
      <c r="JV40" s="134"/>
      <c r="JW40" s="134"/>
      <c r="JX40" s="134"/>
      <c r="JY40" s="134"/>
      <c r="JZ40" s="134"/>
      <c r="KA40" s="134"/>
      <c r="KB40" s="134"/>
      <c r="KC40" s="134"/>
      <c r="KD40" s="134"/>
      <c r="KE40" s="134"/>
      <c r="KF40" s="134"/>
      <c r="KG40" s="134"/>
      <c r="KH40" s="134"/>
      <c r="KI40" s="134"/>
      <c r="KJ40" s="134"/>
      <c r="KK40" s="134"/>
      <c r="KL40" s="134"/>
      <c r="KM40" s="134"/>
      <c r="KN40" s="134"/>
      <c r="KO40" s="134"/>
      <c r="KP40" s="134"/>
      <c r="KQ40" s="134"/>
      <c r="KR40" s="134"/>
      <c r="KS40" s="134"/>
      <c r="KT40" s="134"/>
      <c r="KU40" s="134"/>
      <c r="KV40" s="134"/>
      <c r="KW40" s="134"/>
      <c r="KX40" s="134"/>
      <c r="KY40" s="134"/>
      <c r="KZ40" s="134"/>
      <c r="LA40" s="134"/>
      <c r="LB40" s="134"/>
      <c r="LC40" s="134"/>
      <c r="LD40" s="134"/>
      <c r="LE40" s="134"/>
      <c r="LF40" s="134"/>
      <c r="LG40" s="134"/>
      <c r="LH40" s="134"/>
      <c r="LI40" s="134"/>
      <c r="LJ40" s="134"/>
      <c r="LK40" s="134"/>
      <c r="LL40" s="134"/>
      <c r="LM40" s="134"/>
      <c r="LN40" s="134"/>
      <c r="LO40" s="134"/>
      <c r="LP40" s="134"/>
      <c r="LQ40" s="134"/>
      <c r="LR40" s="134"/>
      <c r="LS40" s="134"/>
      <c r="LT40" s="134"/>
      <c r="LU40" s="134"/>
      <c r="LV40" s="134"/>
      <c r="LW40" s="134"/>
      <c r="LX40" s="134"/>
      <c r="LY40" s="134"/>
      <c r="LZ40" s="134"/>
      <c r="MA40" s="134"/>
      <c r="MB40" s="134"/>
      <c r="MC40" s="134"/>
      <c r="MD40" s="134"/>
      <c r="ME40" s="134"/>
      <c r="MF40" s="134"/>
      <c r="MG40" s="134"/>
      <c r="MH40" s="134"/>
      <c r="MI40" s="134"/>
      <c r="MJ40" s="134"/>
      <c r="MK40" s="134"/>
      <c r="ML40" s="134"/>
      <c r="MM40" s="134"/>
      <c r="MN40" s="134"/>
      <c r="MO40" s="134"/>
      <c r="MP40" s="134"/>
      <c r="MQ40" s="134"/>
      <c r="MR40" s="134"/>
      <c r="MS40" s="134"/>
      <c r="MT40" s="134"/>
      <c r="MU40" s="134"/>
      <c r="MV40" s="134"/>
      <c r="MW40" s="134"/>
      <c r="MX40" s="134"/>
      <c r="MY40" s="134"/>
      <c r="MZ40" s="134"/>
      <c r="NA40" s="134"/>
      <c r="NB40" s="134"/>
      <c r="NC40" s="134"/>
      <c r="ND40" s="134"/>
      <c r="NE40" s="134"/>
      <c r="NF40" s="134"/>
      <c r="NG40" s="134"/>
      <c r="NH40" s="134"/>
      <c r="NI40" s="134"/>
      <c r="NJ40" s="134"/>
      <c r="NK40" s="134"/>
      <c r="NL40" s="134"/>
      <c r="NM40" s="134"/>
      <c r="NN40" s="134"/>
      <c r="NO40" s="134"/>
      <c r="NP40" s="134"/>
      <c r="NQ40" s="134"/>
      <c r="NR40" s="134"/>
      <c r="NS40" s="134"/>
      <c r="NT40" s="134"/>
      <c r="NU40" s="134"/>
      <c r="NV40" s="134"/>
      <c r="NW40" s="134"/>
      <c r="NX40" s="134"/>
      <c r="NY40" s="134"/>
      <c r="NZ40" s="134"/>
      <c r="OA40" s="134"/>
      <c r="OB40" s="134"/>
      <c r="OC40" s="134"/>
      <c r="OD40" s="134"/>
      <c r="OE40" s="134"/>
      <c r="OF40" s="134"/>
      <c r="OG40" s="134"/>
      <c r="OH40" s="134"/>
      <c r="OI40" s="134"/>
      <c r="OJ40" s="134"/>
      <c r="OK40" s="134"/>
      <c r="OL40" s="134"/>
      <c r="OM40" s="134"/>
      <c r="ON40" s="134"/>
      <c r="OO40" s="134"/>
      <c r="OP40" s="134"/>
      <c r="OQ40" s="134"/>
      <c r="OR40" s="134"/>
      <c r="OS40" s="134"/>
      <c r="OT40" s="134"/>
      <c r="OU40" s="134"/>
      <c r="OV40" s="134"/>
      <c r="OW40" s="134"/>
      <c r="OX40" s="134"/>
      <c r="OY40" s="134"/>
      <c r="OZ40" s="134"/>
      <c r="PA40" s="134"/>
      <c r="PB40" s="134"/>
      <c r="PC40" s="134"/>
      <c r="PD40" s="134"/>
      <c r="PE40" s="134"/>
      <c r="PF40" s="134"/>
      <c r="PG40" s="134"/>
      <c r="PH40" s="134"/>
      <c r="PI40" s="134"/>
      <c r="PJ40" s="134"/>
      <c r="PK40" s="134"/>
      <c r="PL40" s="134"/>
      <c r="PM40" s="134"/>
      <c r="PN40" s="134"/>
      <c r="PO40" s="134"/>
      <c r="PP40" s="134"/>
      <c r="PQ40" s="134"/>
      <c r="PR40" s="134"/>
      <c r="PS40" s="134"/>
      <c r="PT40" s="134"/>
      <c r="PU40" s="134"/>
      <c r="PV40" s="134"/>
      <c r="PW40" s="134"/>
      <c r="PX40" s="134"/>
      <c r="PY40" s="134"/>
      <c r="PZ40" s="134"/>
      <c r="QA40" s="134"/>
      <c r="QB40" s="134"/>
      <c r="QC40" s="134"/>
      <c r="QD40" s="134"/>
      <c r="QE40" s="134"/>
      <c r="QF40" s="134"/>
      <c r="QG40" s="134"/>
      <c r="QH40" s="134"/>
      <c r="QI40" s="134"/>
      <c r="QJ40" s="134"/>
      <c r="QK40" s="134"/>
      <c r="QL40" s="134"/>
      <c r="QM40" s="134"/>
      <c r="QN40" s="134"/>
      <c r="QO40" s="134"/>
      <c r="QP40" s="134"/>
      <c r="QQ40" s="134"/>
      <c r="QR40" s="134"/>
      <c r="QS40" s="134"/>
      <c r="QT40" s="134"/>
      <c r="QU40" s="134"/>
      <c r="QV40" s="134"/>
      <c r="QW40" s="134"/>
      <c r="QX40" s="134"/>
      <c r="QY40" s="134"/>
      <c r="QZ40" s="134"/>
      <c r="RA40" s="134"/>
      <c r="RB40" s="134"/>
      <c r="RC40" s="134"/>
      <c r="RD40" s="134"/>
      <c r="RE40" s="134"/>
      <c r="RF40" s="134"/>
      <c r="RG40" s="134"/>
      <c r="RH40" s="134"/>
      <c r="RI40" s="134"/>
      <c r="RJ40" s="134"/>
      <c r="RK40" s="134"/>
      <c r="RL40" s="134"/>
      <c r="RM40" s="134"/>
      <c r="RN40" s="134"/>
      <c r="RO40" s="134"/>
      <c r="RP40" s="134"/>
      <c r="RQ40" s="134"/>
      <c r="RR40" s="134"/>
      <c r="RS40" s="134"/>
      <c r="RT40" s="134"/>
      <c r="RU40" s="134"/>
      <c r="RV40" s="134"/>
      <c r="RW40" s="134"/>
      <c r="RX40" s="134"/>
      <c r="RY40" s="134"/>
      <c r="RZ40" s="134"/>
      <c r="SA40" s="134"/>
      <c r="SB40" s="134"/>
      <c r="SC40" s="134"/>
      <c r="SD40" s="134"/>
      <c r="SE40" s="134"/>
      <c r="SF40" s="134"/>
      <c r="SG40" s="134"/>
      <c r="SH40" s="134"/>
      <c r="SI40" s="134"/>
      <c r="SJ40" s="134"/>
      <c r="SK40" s="134"/>
      <c r="SL40" s="134"/>
      <c r="SM40" s="134"/>
      <c r="SN40" s="134"/>
      <c r="SO40" s="134"/>
      <c r="SP40" s="134"/>
      <c r="SQ40" s="134"/>
      <c r="SR40" s="134"/>
      <c r="SS40" s="134"/>
      <c r="ST40" s="134"/>
      <c r="SU40" s="134"/>
      <c r="SV40" s="134"/>
      <c r="SW40" s="134"/>
      <c r="SX40" s="134"/>
      <c r="SY40" s="134"/>
      <c r="SZ40" s="134"/>
      <c r="TA40" s="134"/>
      <c r="TB40" s="134"/>
      <c r="TC40" s="134"/>
      <c r="TD40" s="134"/>
      <c r="TE40" s="134"/>
      <c r="TF40" s="134"/>
      <c r="TG40" s="134"/>
      <c r="TH40" s="134"/>
      <c r="TI40" s="134"/>
      <c r="TJ40" s="134"/>
      <c r="TK40" s="134"/>
      <c r="TL40" s="134"/>
      <c r="TM40" s="134"/>
      <c r="TN40" s="134"/>
      <c r="TO40" s="134"/>
      <c r="TP40" s="134"/>
      <c r="TQ40" s="134"/>
      <c r="TR40" s="134"/>
      <c r="TS40" s="134"/>
      <c r="TT40" s="134"/>
      <c r="TU40" s="134"/>
      <c r="TV40" s="134"/>
      <c r="TW40" s="134"/>
      <c r="TX40" s="134"/>
      <c r="TY40" s="134"/>
      <c r="TZ40" s="134"/>
      <c r="UA40" s="134"/>
      <c r="UB40" s="134"/>
      <c r="UC40" s="134"/>
      <c r="UD40" s="134"/>
      <c r="UE40" s="134"/>
      <c r="UF40" s="134"/>
      <c r="UG40" s="134"/>
      <c r="UH40" s="134"/>
      <c r="UI40" s="134"/>
      <c r="UJ40" s="134"/>
      <c r="UK40" s="134"/>
      <c r="UL40" s="134"/>
      <c r="UM40" s="134"/>
      <c r="UN40" s="134"/>
      <c r="UO40" s="134"/>
      <c r="UP40" s="134"/>
      <c r="UQ40" s="134"/>
      <c r="UR40" s="134"/>
      <c r="US40" s="134"/>
      <c r="UT40" s="134"/>
      <c r="UU40" s="134"/>
      <c r="UV40" s="134"/>
      <c r="UW40" s="134"/>
      <c r="UX40" s="134"/>
      <c r="UY40" s="134"/>
      <c r="UZ40" s="134"/>
      <c r="VA40" s="134"/>
      <c r="VB40" s="134"/>
      <c r="VC40" s="134"/>
      <c r="VD40" s="134"/>
      <c r="VE40" s="134"/>
      <c r="VF40" s="134"/>
      <c r="VG40" s="134"/>
      <c r="VH40" s="134"/>
      <c r="VI40" s="134"/>
      <c r="VJ40" s="134"/>
      <c r="VK40" s="134"/>
      <c r="VL40" s="134"/>
      <c r="VM40" s="134"/>
      <c r="VN40" s="134"/>
      <c r="VO40" s="134"/>
      <c r="VP40" s="134"/>
      <c r="VQ40" s="134"/>
      <c r="VR40" s="134"/>
      <c r="VS40" s="134"/>
      <c r="VT40" s="134"/>
      <c r="VU40" s="134"/>
      <c r="VV40" s="134"/>
      <c r="VW40" s="134"/>
      <c r="VX40" s="134"/>
      <c r="VY40" s="134"/>
      <c r="VZ40" s="134"/>
      <c r="WA40" s="134"/>
      <c r="WB40" s="134"/>
      <c r="WC40" s="134"/>
      <c r="WD40" s="134"/>
      <c r="WE40" s="134"/>
      <c r="WF40" s="134"/>
      <c r="WG40" s="134"/>
      <c r="WH40" s="134"/>
      <c r="WI40" s="134"/>
      <c r="WJ40" s="134"/>
      <c r="WK40" s="134"/>
      <c r="WL40" s="134"/>
      <c r="WM40" s="134"/>
      <c r="WN40" s="134"/>
      <c r="WO40" s="134"/>
      <c r="WP40" s="134"/>
      <c r="WQ40" s="134"/>
      <c r="WR40" s="134"/>
      <c r="WS40" s="134"/>
      <c r="WT40" s="134"/>
      <c r="WU40" s="134"/>
      <c r="WV40" s="134"/>
      <c r="WW40" s="134"/>
      <c r="WX40" s="134"/>
      <c r="WY40" s="134"/>
      <c r="WZ40" s="134"/>
      <c r="XA40" s="134"/>
      <c r="XB40" s="134"/>
      <c r="XC40" s="134"/>
      <c r="XD40" s="134"/>
      <c r="XE40" s="134"/>
      <c r="XF40" s="134"/>
      <c r="XG40" s="134"/>
      <c r="XH40" s="134"/>
      <c r="XI40" s="134"/>
      <c r="XJ40" s="134"/>
      <c r="XK40" s="134"/>
      <c r="XL40" s="134"/>
      <c r="XM40" s="134"/>
      <c r="XN40" s="134"/>
      <c r="XO40" s="134"/>
      <c r="XP40" s="134"/>
      <c r="XQ40" s="134"/>
      <c r="XR40" s="134"/>
      <c r="XS40" s="134"/>
      <c r="XT40" s="134"/>
      <c r="XU40" s="134"/>
      <c r="XV40" s="134"/>
      <c r="XW40" s="134"/>
      <c r="XX40" s="134"/>
      <c r="XY40" s="134"/>
      <c r="XZ40" s="134"/>
      <c r="YA40" s="134"/>
      <c r="YB40" s="134"/>
      <c r="YC40" s="134"/>
      <c r="YD40" s="134"/>
      <c r="YE40" s="134"/>
      <c r="YF40" s="134"/>
      <c r="YG40" s="134"/>
      <c r="YH40" s="134"/>
      <c r="YI40" s="134"/>
      <c r="YJ40" s="134"/>
      <c r="YK40" s="134"/>
      <c r="YL40" s="134"/>
      <c r="YM40" s="134"/>
      <c r="YN40" s="134"/>
      <c r="YO40" s="134"/>
      <c r="YP40" s="134"/>
      <c r="YQ40" s="134"/>
      <c r="YR40" s="134"/>
      <c r="YS40" s="134"/>
      <c r="YT40" s="134"/>
      <c r="YU40" s="134"/>
      <c r="YV40" s="134"/>
      <c r="YW40" s="134"/>
      <c r="YX40" s="134"/>
      <c r="YY40" s="134"/>
      <c r="YZ40" s="134"/>
      <c r="ZA40" s="134"/>
      <c r="ZB40" s="134"/>
      <c r="ZC40" s="134"/>
      <c r="ZD40" s="134"/>
      <c r="ZE40" s="134"/>
      <c r="ZF40" s="134"/>
      <c r="ZG40" s="134"/>
      <c r="ZH40" s="134"/>
      <c r="ZI40" s="134"/>
      <c r="ZJ40" s="134"/>
      <c r="ZK40" s="134"/>
      <c r="ZL40" s="134"/>
      <c r="ZM40" s="134"/>
      <c r="ZN40" s="134"/>
      <c r="ZO40" s="134"/>
      <c r="ZP40" s="134"/>
      <c r="ZQ40" s="134"/>
      <c r="ZR40" s="134"/>
      <c r="ZS40" s="134"/>
      <c r="ZT40" s="134"/>
      <c r="ZU40" s="134"/>
      <c r="ZV40" s="134"/>
      <c r="ZW40" s="134"/>
      <c r="ZX40" s="134"/>
      <c r="ZY40" s="134"/>
      <c r="ZZ40" s="134"/>
      <c r="AAA40" s="134"/>
      <c r="AAB40" s="134"/>
      <c r="AAC40" s="134"/>
      <c r="AAD40" s="134"/>
      <c r="AAE40" s="134"/>
      <c r="AAF40" s="134"/>
      <c r="AAG40" s="134"/>
      <c r="AAH40" s="134"/>
      <c r="AAI40" s="134"/>
      <c r="AAJ40" s="134"/>
      <c r="AAK40" s="134"/>
      <c r="AAL40" s="134"/>
      <c r="AAM40" s="134"/>
      <c r="AAN40" s="134"/>
      <c r="AAO40" s="134"/>
      <c r="AAP40" s="134"/>
      <c r="AAQ40" s="134"/>
      <c r="AAR40" s="134"/>
      <c r="AAS40" s="134"/>
      <c r="AAT40" s="134"/>
      <c r="AAU40" s="134"/>
      <c r="AAV40" s="134"/>
      <c r="AAW40" s="134"/>
      <c r="AAX40" s="134"/>
      <c r="AAY40" s="134"/>
      <c r="AAZ40" s="134"/>
      <c r="ABA40" s="134"/>
      <c r="ABB40" s="134"/>
      <c r="ABC40" s="134"/>
      <c r="ABD40" s="134"/>
      <c r="ABE40" s="134"/>
      <c r="ABF40" s="134"/>
      <c r="ABG40" s="134"/>
      <c r="ABH40" s="134"/>
      <c r="ABI40" s="134"/>
      <c r="ABJ40" s="134"/>
      <c r="ABK40" s="134"/>
      <c r="ABL40" s="134"/>
      <c r="ABM40" s="134"/>
      <c r="ABN40" s="134"/>
      <c r="ABO40" s="134"/>
      <c r="ABP40" s="134"/>
      <c r="ABQ40" s="134"/>
      <c r="ABR40" s="134"/>
      <c r="ABS40" s="134"/>
      <c r="ABT40" s="134"/>
      <c r="ABU40" s="134"/>
      <c r="ABV40" s="134"/>
      <c r="ABW40" s="134"/>
      <c r="ABX40" s="134"/>
      <c r="ABY40" s="134"/>
      <c r="ABZ40" s="134"/>
      <c r="ACA40" s="134"/>
      <c r="ACB40" s="134"/>
      <c r="ACC40" s="134"/>
      <c r="ACD40" s="134"/>
      <c r="ACE40" s="134"/>
      <c r="ACF40" s="134"/>
      <c r="ACG40" s="134"/>
      <c r="ACH40" s="134"/>
      <c r="ACI40" s="134"/>
      <c r="ACJ40" s="134"/>
      <c r="ACK40" s="134"/>
      <c r="ACL40" s="134"/>
      <c r="ACM40" s="134"/>
      <c r="ACN40" s="134"/>
      <c r="ACO40" s="134"/>
      <c r="ACP40" s="134"/>
      <c r="ACQ40" s="134"/>
      <c r="ACR40" s="134"/>
      <c r="ACS40" s="134"/>
      <c r="ACT40" s="134"/>
      <c r="ACU40" s="134"/>
      <c r="ACV40" s="134"/>
      <c r="ACW40" s="134"/>
      <c r="ACX40" s="134"/>
      <c r="ACY40" s="134"/>
      <c r="ACZ40" s="134"/>
      <c r="ADA40" s="134"/>
      <c r="ADB40" s="134"/>
      <c r="ADC40" s="134"/>
      <c r="ADD40" s="134"/>
      <c r="ADE40" s="134"/>
      <c r="ADF40" s="134"/>
      <c r="ADG40" s="134"/>
      <c r="ADH40" s="134"/>
      <c r="ADI40" s="134"/>
      <c r="ADJ40" s="134"/>
      <c r="ADK40" s="134"/>
      <c r="ADL40" s="134"/>
      <c r="ADM40" s="134"/>
      <c r="ADN40" s="134"/>
      <c r="ADO40" s="134"/>
      <c r="ADP40" s="134"/>
      <c r="ADQ40" s="134"/>
      <c r="ADR40" s="134"/>
      <c r="ADS40" s="134"/>
      <c r="ADT40" s="134"/>
      <c r="ADU40" s="134"/>
      <c r="ADV40" s="134"/>
      <c r="ADW40" s="134"/>
      <c r="ADX40" s="134"/>
      <c r="ADY40" s="134"/>
      <c r="ADZ40" s="134"/>
      <c r="AEA40" s="134"/>
      <c r="AEB40" s="134"/>
      <c r="AEC40" s="134"/>
      <c r="AED40" s="134"/>
      <c r="AEE40" s="134"/>
      <c r="AEF40" s="134"/>
      <c r="AEG40" s="134"/>
      <c r="AEH40" s="134"/>
      <c r="AEI40" s="134"/>
      <c r="AEJ40" s="134"/>
      <c r="AEK40" s="134"/>
      <c r="AEL40" s="134"/>
      <c r="AEM40" s="134"/>
      <c r="AEN40" s="134"/>
      <c r="AEO40" s="134"/>
      <c r="AEP40" s="134"/>
      <c r="AEQ40" s="134"/>
      <c r="AER40" s="134"/>
      <c r="AES40" s="134"/>
      <c r="AET40" s="134"/>
      <c r="AEU40" s="134"/>
      <c r="AEV40" s="134"/>
      <c r="AEW40" s="134"/>
      <c r="AEX40" s="134"/>
      <c r="AEY40" s="134"/>
      <c r="AEZ40" s="134"/>
      <c r="AFA40" s="134"/>
      <c r="AFB40" s="134"/>
      <c r="AFC40" s="134"/>
      <c r="AFD40" s="134"/>
      <c r="AFE40" s="134"/>
      <c r="AFF40" s="134"/>
      <c r="AFG40" s="134"/>
      <c r="AFH40" s="134"/>
      <c r="AFI40" s="134"/>
      <c r="AFJ40" s="134"/>
      <c r="AFK40" s="134"/>
      <c r="AFL40" s="134"/>
      <c r="AFM40" s="134"/>
      <c r="AFN40" s="134"/>
      <c r="AFO40" s="134"/>
      <c r="AFP40" s="134"/>
      <c r="AFQ40" s="134"/>
      <c r="AFR40" s="134"/>
      <c r="AFS40" s="134"/>
      <c r="AFT40" s="134"/>
      <c r="AFU40" s="134"/>
      <c r="AFV40" s="134"/>
      <c r="AFW40" s="134"/>
      <c r="AFX40" s="134"/>
      <c r="AFY40" s="134"/>
      <c r="AFZ40" s="134"/>
      <c r="AGA40" s="134"/>
      <c r="AGB40" s="134"/>
      <c r="AGC40" s="134"/>
      <c r="AGD40" s="134"/>
      <c r="AGE40" s="134"/>
      <c r="AGF40" s="134"/>
      <c r="AGG40" s="134"/>
      <c r="AGH40" s="134"/>
      <c r="AGI40" s="134"/>
      <c r="AGJ40" s="134"/>
      <c r="AGK40" s="134"/>
      <c r="AGL40" s="134"/>
      <c r="AGM40" s="134"/>
      <c r="AGN40" s="134"/>
      <c r="AGO40" s="134"/>
      <c r="AGP40" s="134"/>
      <c r="AGQ40" s="134"/>
      <c r="AGR40" s="134"/>
      <c r="AGS40" s="134"/>
      <c r="AGT40" s="134"/>
      <c r="AGU40" s="134"/>
      <c r="AGV40" s="134"/>
      <c r="AGW40" s="134"/>
      <c r="AGX40" s="134"/>
      <c r="AGY40" s="134"/>
      <c r="AGZ40" s="134"/>
      <c r="AHA40" s="134"/>
      <c r="AHB40" s="134"/>
      <c r="AHC40" s="134"/>
      <c r="AHD40" s="134"/>
      <c r="AHE40" s="134"/>
      <c r="AHF40" s="134"/>
      <c r="AHG40" s="134"/>
      <c r="AHH40" s="134"/>
      <c r="AHI40" s="134"/>
      <c r="AHJ40" s="134"/>
      <c r="AHK40" s="134"/>
      <c r="AHL40" s="134"/>
      <c r="AHM40" s="134"/>
      <c r="AHN40" s="134"/>
      <c r="AHO40" s="134"/>
      <c r="AHP40" s="134"/>
      <c r="AHQ40" s="134"/>
      <c r="AHR40" s="134"/>
      <c r="AHS40" s="134"/>
      <c r="AHT40" s="134"/>
      <c r="AHU40" s="134"/>
      <c r="AHV40" s="134"/>
      <c r="AHW40" s="134"/>
      <c r="AHX40" s="134"/>
      <c r="AHY40" s="134"/>
      <c r="AHZ40" s="134"/>
      <c r="AIA40" s="134"/>
      <c r="AIB40" s="134"/>
      <c r="AIC40" s="134"/>
      <c r="AID40" s="134"/>
      <c r="AIE40" s="134"/>
      <c r="AIF40" s="134"/>
      <c r="AIG40" s="134"/>
      <c r="AIH40" s="134"/>
      <c r="AII40" s="134"/>
      <c r="AIJ40" s="134"/>
      <c r="AIK40" s="134"/>
      <c r="AIL40" s="134"/>
      <c r="AIM40" s="134"/>
      <c r="AIN40" s="134"/>
      <c r="AIO40" s="134"/>
      <c r="AIP40" s="134"/>
      <c r="AIQ40" s="134"/>
      <c r="AIR40" s="134"/>
      <c r="AIS40" s="134"/>
      <c r="AIT40" s="134"/>
      <c r="AIU40" s="134"/>
      <c r="AIV40" s="134"/>
      <c r="AIW40" s="134"/>
      <c r="AIX40" s="134"/>
      <c r="AIY40" s="134"/>
      <c r="AIZ40" s="134"/>
      <c r="AJA40" s="134"/>
      <c r="AJB40" s="134"/>
      <c r="AJC40" s="134"/>
      <c r="AJD40" s="134"/>
      <c r="AJE40" s="134"/>
      <c r="AJF40" s="134"/>
      <c r="AJG40" s="134"/>
      <c r="AJH40" s="134"/>
      <c r="AJI40" s="134"/>
      <c r="AJJ40" s="134"/>
      <c r="AJK40" s="134"/>
      <c r="AJL40" s="134"/>
      <c r="AJM40" s="134"/>
      <c r="AJN40" s="134"/>
      <c r="AJO40" s="134"/>
      <c r="AJP40" s="134"/>
      <c r="AJQ40" s="134"/>
      <c r="AJR40" s="134"/>
      <c r="AJS40" s="134"/>
      <c r="AJT40" s="134"/>
      <c r="AJU40" s="134"/>
      <c r="AJV40" s="134"/>
      <c r="AJW40" s="134"/>
      <c r="AJX40" s="134"/>
      <c r="AJY40" s="134"/>
      <c r="AJZ40" s="134"/>
      <c r="AKA40" s="134"/>
      <c r="AKB40" s="134"/>
      <c r="AKC40" s="134"/>
      <c r="AKD40" s="134"/>
      <c r="AKE40" s="134"/>
      <c r="AKF40" s="134"/>
      <c r="AKG40" s="134"/>
      <c r="AKH40" s="134"/>
      <c r="AKI40" s="134"/>
      <c r="AKJ40" s="134"/>
      <c r="AKK40" s="134"/>
      <c r="AKL40" s="134"/>
      <c r="AKM40" s="134"/>
      <c r="AKN40" s="134"/>
      <c r="AKO40" s="134"/>
      <c r="AKP40" s="134"/>
      <c r="AKQ40" s="134"/>
      <c r="AKR40" s="134"/>
      <c r="AKS40" s="134"/>
      <c r="AKT40" s="134"/>
      <c r="AKU40" s="134"/>
      <c r="AKV40" s="134"/>
      <c r="AKW40" s="134"/>
      <c r="AKX40" s="134"/>
      <c r="AKY40" s="134"/>
      <c r="AKZ40" s="134"/>
      <c r="ALA40" s="134"/>
      <c r="ALB40" s="134"/>
      <c r="ALC40" s="134"/>
      <c r="ALD40" s="134"/>
      <c r="ALE40" s="134"/>
      <c r="ALF40" s="134"/>
      <c r="ALG40" s="134"/>
      <c r="ALH40" s="134"/>
      <c r="ALI40" s="134"/>
      <c r="ALJ40" s="134"/>
      <c r="ALK40" s="134"/>
      <c r="ALL40" s="134"/>
      <c r="ALM40" s="134"/>
      <c r="ALN40" s="134"/>
      <c r="ALO40" s="134"/>
      <c r="ALP40" s="134"/>
      <c r="ALQ40" s="134"/>
      <c r="ALR40" s="134"/>
      <c r="ALS40" s="134"/>
      <c r="ALT40" s="134"/>
      <c r="ALU40" s="134"/>
      <c r="ALV40" s="134"/>
      <c r="ALW40" s="134"/>
      <c r="ALX40" s="134"/>
      <c r="ALY40" s="134"/>
      <c r="ALZ40" s="134"/>
      <c r="AMA40" s="134"/>
      <c r="AMB40" s="134"/>
      <c r="AMC40" s="134"/>
      <c r="AMD40" s="134"/>
      <c r="AME40" s="134"/>
      <c r="AMF40" s="134"/>
      <c r="AMG40" s="134"/>
      <c r="AMH40" s="134"/>
      <c r="AMI40" s="134"/>
      <c r="AMJ40" s="134"/>
    </row>
    <row r="41" customFormat="false" ht="12.8" hidden="false" customHeight="false" outlineLevel="0" collapsed="false">
      <c r="A41" s="143" t="s">
        <v>159</v>
      </c>
      <c r="B41" s="136" t="s">
        <v>160</v>
      </c>
      <c r="C41" s="138" t="n">
        <v>280253417.66</v>
      </c>
      <c r="D41" s="138" t="n">
        <v>287963326.85</v>
      </c>
      <c r="E41" s="138" t="n">
        <f aca="false">D41-C41</f>
        <v>7709909.19</v>
      </c>
      <c r="F41" s="138" t="n">
        <f aca="false">O41</f>
        <v>238773</v>
      </c>
      <c r="G41" s="138" t="n">
        <f aca="false">H41-F41</f>
        <v>7471136.19</v>
      </c>
      <c r="H41" s="6" t="n">
        <f aca="false">D41-C41</f>
        <v>7709909.19</v>
      </c>
      <c r="I41" s="5" t="n">
        <f aca="false">K41+L41+M41+N41+O41+P41</f>
        <v>238773</v>
      </c>
      <c r="J41" s="132" t="n">
        <f aca="false">I41-H41</f>
        <v>-7471136.19</v>
      </c>
      <c r="K41" s="5"/>
      <c r="L41" s="5"/>
      <c r="M41" s="139"/>
      <c r="N41" s="5"/>
      <c r="O41" s="105" t="n">
        <f aca="false">113370+125403</f>
        <v>238773</v>
      </c>
      <c r="Q41" s="6"/>
      <c r="R41" s="6"/>
    </row>
    <row r="42" customFormat="false" ht="12.8" hidden="false" customHeight="false" outlineLevel="0" collapsed="false">
      <c r="A42" s="143" t="s">
        <v>161</v>
      </c>
      <c r="B42" s="136" t="s">
        <v>162</v>
      </c>
      <c r="C42" s="138" t="n">
        <v>267375510.23</v>
      </c>
      <c r="D42" s="138" t="n">
        <v>272935048.67</v>
      </c>
      <c r="E42" s="138" t="n">
        <f aca="false">D42-C42</f>
        <v>5559538.44000003</v>
      </c>
      <c r="F42" s="138" t="n">
        <f aca="false">O42</f>
        <v>-298173</v>
      </c>
      <c r="G42" s="138" t="n">
        <f aca="false">H42-F42</f>
        <v>5857711.44000003</v>
      </c>
      <c r="H42" s="6" t="n">
        <f aca="false">D42-C42</f>
        <v>5559538.44000003</v>
      </c>
      <c r="I42" s="5" t="n">
        <f aca="false">K42+L42+M42+N42+O42+P42</f>
        <v>-298173</v>
      </c>
      <c r="J42" s="132" t="n">
        <f aca="false">I42-H42</f>
        <v>-5857711.44000003</v>
      </c>
      <c r="K42" s="139"/>
      <c r="L42" s="5"/>
      <c r="M42" s="145"/>
      <c r="N42" s="5"/>
      <c r="O42" s="105" t="n">
        <f aca="false">30250-89650-113370-125403</f>
        <v>-298173</v>
      </c>
      <c r="Q42" s="6"/>
      <c r="R42" s="6"/>
    </row>
    <row r="43" customFormat="false" ht="12.8" hidden="false" customHeight="false" outlineLevel="0" collapsed="false">
      <c r="A43" s="143" t="s">
        <v>163</v>
      </c>
      <c r="B43" s="136" t="s">
        <v>164</v>
      </c>
      <c r="C43" s="138" t="n">
        <v>41291413.7</v>
      </c>
      <c r="D43" s="138" t="n">
        <v>41472788.65</v>
      </c>
      <c r="E43" s="138" t="n">
        <f aca="false">D43-C43</f>
        <v>181374.949999996</v>
      </c>
      <c r="F43" s="138" t="n">
        <f aca="false">O43</f>
        <v>0</v>
      </c>
      <c r="G43" s="138" t="n">
        <f aca="false">H43-F43</f>
        <v>181374.949999996</v>
      </c>
      <c r="H43" s="6" t="n">
        <f aca="false">D43-C43</f>
        <v>181374.949999996</v>
      </c>
      <c r="I43" s="5" t="n">
        <f aca="false">K43+L43+M43+N43+O43+P43</f>
        <v>0</v>
      </c>
      <c r="J43" s="132" t="n">
        <f aca="false">I43-H43</f>
        <v>-181374.949999996</v>
      </c>
      <c r="K43" s="145"/>
      <c r="L43" s="5"/>
      <c r="M43" s="5"/>
      <c r="N43" s="147"/>
      <c r="Q43" s="6"/>
      <c r="R43" s="6"/>
    </row>
    <row r="44" customFormat="false" ht="23.85" hidden="false" customHeight="false" outlineLevel="0" collapsed="false">
      <c r="A44" s="143" t="s">
        <v>165</v>
      </c>
      <c r="B44" s="136" t="s">
        <v>166</v>
      </c>
      <c r="C44" s="138" t="n">
        <v>209860.08</v>
      </c>
      <c r="D44" s="138" t="n">
        <v>196800</v>
      </c>
      <c r="E44" s="138" t="n">
        <f aca="false">D44-C44</f>
        <v>-13060.08</v>
      </c>
      <c r="F44" s="138" t="n">
        <f aca="false">O44</f>
        <v>0</v>
      </c>
      <c r="G44" s="138" t="n">
        <f aca="false">H44-F44</f>
        <v>-13060.08</v>
      </c>
      <c r="H44" s="6" t="n">
        <f aca="false">D44-C44</f>
        <v>-13060.08</v>
      </c>
      <c r="I44" s="5" t="n">
        <f aca="false">K44+L44+M44+N44+O44+P44</f>
        <v>0</v>
      </c>
      <c r="J44" s="132" t="n">
        <f aca="false">I44-H44</f>
        <v>13060.08</v>
      </c>
      <c r="K44" s="139"/>
      <c r="L44" s="139"/>
      <c r="M44" s="5"/>
      <c r="N44" s="5"/>
      <c r="O44" s="5"/>
      <c r="Q44" s="6"/>
      <c r="R44" s="6"/>
    </row>
    <row r="45" customFormat="false" ht="12.75" hidden="false" customHeight="false" outlineLevel="0" collapsed="false">
      <c r="A45" s="143" t="s">
        <v>167</v>
      </c>
      <c r="B45" s="136" t="s">
        <v>168</v>
      </c>
      <c r="C45" s="138" t="n">
        <v>14573452.08</v>
      </c>
      <c r="D45" s="138" t="n">
        <v>14616700.97</v>
      </c>
      <c r="E45" s="138" t="n">
        <f aca="false">D45-C45</f>
        <v>43248.8900000006</v>
      </c>
      <c r="F45" s="138" t="n">
        <f aca="false">O45</f>
        <v>0</v>
      </c>
      <c r="G45" s="138" t="n">
        <f aca="false">H45-F45</f>
        <v>43248.8900000006</v>
      </c>
      <c r="H45" s="6" t="n">
        <f aca="false">D45-C45</f>
        <v>43248.8900000006</v>
      </c>
      <c r="I45" s="5" t="n">
        <f aca="false">K45+L45+M45+N45+O45+P45</f>
        <v>0</v>
      </c>
      <c r="J45" s="132" t="n">
        <f aca="false">I45-H45</f>
        <v>-43248.8900000006</v>
      </c>
      <c r="K45" s="145"/>
      <c r="L45" s="145"/>
      <c r="M45" s="5"/>
      <c r="N45" s="5"/>
      <c r="O45" s="32" t="n">
        <f aca="false">-46000-2800+46000+2800</f>
        <v>0</v>
      </c>
      <c r="Q45" s="6"/>
      <c r="R45" s="6"/>
    </row>
    <row r="46" customFormat="false" ht="12.75" hidden="false" customHeight="false" outlineLevel="0" collapsed="false">
      <c r="A46" s="143" t="s">
        <v>169</v>
      </c>
      <c r="B46" s="136" t="s">
        <v>170</v>
      </c>
      <c r="C46" s="138" t="n">
        <v>65039280.11</v>
      </c>
      <c r="D46" s="138" t="n">
        <v>68935323.22</v>
      </c>
      <c r="E46" s="138" t="n">
        <f aca="false">D46-C46</f>
        <v>3896043.11</v>
      </c>
      <c r="F46" s="138" t="n">
        <f aca="false">O46</f>
        <v>0</v>
      </c>
      <c r="G46" s="138" t="n">
        <f aca="false">H46-F46</f>
        <v>3896043.11</v>
      </c>
      <c r="H46" s="6" t="n">
        <f aca="false">D46-C46</f>
        <v>3896043.11</v>
      </c>
      <c r="I46" s="5" t="n">
        <f aca="false">K46+L46+N46+O46+P46</f>
        <v>0</v>
      </c>
      <c r="J46" s="132" t="n">
        <f aca="false">I46-H46</f>
        <v>-3896043.11</v>
      </c>
      <c r="K46" s="139"/>
      <c r="L46" s="139"/>
      <c r="M46" s="5"/>
      <c r="N46" s="5"/>
      <c r="O46" s="22"/>
      <c r="Q46" s="6"/>
      <c r="R46" s="6"/>
    </row>
    <row r="47" customFormat="false" ht="12.8" hidden="false" customHeight="false" outlineLevel="0" collapsed="false">
      <c r="A47" s="128" t="s">
        <v>171</v>
      </c>
      <c r="B47" s="129" t="s">
        <v>172</v>
      </c>
      <c r="C47" s="130" t="n">
        <f aca="false">C48+C49</f>
        <v>93335664.93</v>
      </c>
      <c r="D47" s="130" t="n">
        <f aca="false">D48+D49</f>
        <v>95006093.63</v>
      </c>
      <c r="E47" s="130" t="n">
        <f aca="false">E48+E49</f>
        <v>1670428.7</v>
      </c>
      <c r="F47" s="130" t="n">
        <f aca="false">F48+F49</f>
        <v>0</v>
      </c>
      <c r="G47" s="130" t="n">
        <f aca="false">G48+G49</f>
        <v>1670428.7</v>
      </c>
      <c r="H47" s="23" t="n">
        <f aca="false">D47-C47</f>
        <v>1670428.7</v>
      </c>
      <c r="I47" s="5" t="n">
        <f aca="false">K47+L47+M47+N47+O47+P47</f>
        <v>0</v>
      </c>
      <c r="J47" s="132"/>
      <c r="K47" s="22"/>
      <c r="L47" s="22"/>
      <c r="M47" s="22"/>
      <c r="N47" s="22"/>
      <c r="O47" s="22"/>
      <c r="P47" s="133"/>
      <c r="Q47" s="23"/>
      <c r="R47" s="23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4"/>
      <c r="DL47" s="134"/>
      <c r="DM47" s="134"/>
      <c r="DN47" s="134"/>
      <c r="DO47" s="134"/>
      <c r="DP47" s="134"/>
      <c r="DQ47" s="134"/>
      <c r="DR47" s="134"/>
      <c r="DS47" s="134"/>
      <c r="DT47" s="134"/>
      <c r="DU47" s="134"/>
      <c r="DV47" s="134"/>
      <c r="DW47" s="134"/>
      <c r="DX47" s="134"/>
      <c r="DY47" s="134"/>
      <c r="DZ47" s="134"/>
      <c r="EA47" s="134"/>
      <c r="EB47" s="134"/>
      <c r="EC47" s="134"/>
      <c r="ED47" s="134"/>
      <c r="EE47" s="134"/>
      <c r="EF47" s="134"/>
      <c r="EG47" s="134"/>
      <c r="EH47" s="134"/>
      <c r="EI47" s="134"/>
      <c r="EJ47" s="134"/>
      <c r="EK47" s="134"/>
      <c r="EL47" s="134"/>
      <c r="EM47" s="134"/>
      <c r="EN47" s="134"/>
      <c r="EO47" s="134"/>
      <c r="EP47" s="134"/>
      <c r="EQ47" s="134"/>
      <c r="ER47" s="134"/>
      <c r="ES47" s="134"/>
      <c r="ET47" s="134"/>
      <c r="EU47" s="134"/>
      <c r="EV47" s="134"/>
      <c r="EW47" s="134"/>
      <c r="EX47" s="134"/>
      <c r="EY47" s="134"/>
      <c r="EZ47" s="134"/>
      <c r="FA47" s="134"/>
      <c r="FB47" s="134"/>
      <c r="FC47" s="134"/>
      <c r="FD47" s="134"/>
      <c r="FE47" s="134"/>
      <c r="FF47" s="134"/>
      <c r="FG47" s="134"/>
      <c r="FH47" s="134"/>
      <c r="FI47" s="134"/>
      <c r="FJ47" s="134"/>
      <c r="FK47" s="134"/>
      <c r="FL47" s="134"/>
      <c r="FM47" s="134"/>
      <c r="FN47" s="134"/>
      <c r="FO47" s="134"/>
      <c r="FP47" s="134"/>
      <c r="FQ47" s="134"/>
      <c r="FR47" s="134"/>
      <c r="FS47" s="134"/>
      <c r="FT47" s="134"/>
      <c r="FU47" s="134"/>
      <c r="FV47" s="134"/>
      <c r="FW47" s="134"/>
      <c r="FX47" s="134"/>
      <c r="FY47" s="134"/>
      <c r="FZ47" s="134"/>
      <c r="GA47" s="134"/>
      <c r="GB47" s="134"/>
      <c r="GC47" s="134"/>
      <c r="GD47" s="134"/>
      <c r="GE47" s="134"/>
      <c r="GF47" s="134"/>
      <c r="GG47" s="134"/>
      <c r="GH47" s="134"/>
      <c r="GI47" s="134"/>
      <c r="GJ47" s="134"/>
      <c r="GK47" s="134"/>
      <c r="GL47" s="134"/>
      <c r="GM47" s="134"/>
      <c r="GN47" s="134"/>
      <c r="GO47" s="134"/>
      <c r="GP47" s="134"/>
      <c r="GQ47" s="134"/>
      <c r="GR47" s="134"/>
      <c r="GS47" s="134"/>
      <c r="GT47" s="134"/>
      <c r="GU47" s="134"/>
      <c r="GV47" s="134"/>
      <c r="GW47" s="134"/>
      <c r="GX47" s="134"/>
      <c r="GY47" s="134"/>
      <c r="GZ47" s="134"/>
      <c r="HA47" s="134"/>
      <c r="HB47" s="134"/>
      <c r="HC47" s="134"/>
      <c r="HD47" s="134"/>
      <c r="HE47" s="134"/>
      <c r="HF47" s="134"/>
      <c r="HG47" s="134"/>
      <c r="HH47" s="134"/>
      <c r="HI47" s="134"/>
      <c r="HJ47" s="134"/>
      <c r="HK47" s="134"/>
      <c r="HL47" s="134"/>
      <c r="HM47" s="134"/>
      <c r="HN47" s="134"/>
      <c r="HO47" s="134"/>
      <c r="HP47" s="134"/>
      <c r="HQ47" s="134"/>
      <c r="HR47" s="134"/>
      <c r="HS47" s="134"/>
      <c r="HT47" s="134"/>
      <c r="HU47" s="134"/>
      <c r="HV47" s="134"/>
      <c r="HW47" s="134"/>
      <c r="HX47" s="134"/>
      <c r="HY47" s="134"/>
      <c r="HZ47" s="134"/>
      <c r="IA47" s="134"/>
      <c r="IB47" s="134"/>
      <c r="IC47" s="134"/>
      <c r="ID47" s="134"/>
      <c r="IE47" s="134"/>
      <c r="IF47" s="134"/>
      <c r="IG47" s="134"/>
      <c r="IH47" s="134"/>
      <c r="II47" s="134"/>
      <c r="IJ47" s="134"/>
      <c r="IK47" s="134"/>
      <c r="IL47" s="134"/>
      <c r="IM47" s="134"/>
      <c r="IN47" s="134"/>
      <c r="IO47" s="134"/>
      <c r="IP47" s="134"/>
      <c r="IQ47" s="134"/>
      <c r="IR47" s="134"/>
      <c r="IS47" s="134"/>
      <c r="IT47" s="134"/>
      <c r="IU47" s="134"/>
      <c r="IV47" s="134"/>
      <c r="IW47" s="134"/>
      <c r="IX47" s="134"/>
      <c r="IY47" s="134"/>
      <c r="IZ47" s="134"/>
      <c r="JA47" s="134"/>
      <c r="JB47" s="134"/>
      <c r="JC47" s="134"/>
      <c r="JD47" s="134"/>
      <c r="JE47" s="134"/>
      <c r="JF47" s="134"/>
      <c r="JG47" s="134"/>
      <c r="JH47" s="134"/>
      <c r="JI47" s="134"/>
      <c r="JJ47" s="134"/>
      <c r="JK47" s="134"/>
      <c r="JL47" s="134"/>
      <c r="JM47" s="134"/>
      <c r="JN47" s="134"/>
      <c r="JO47" s="134"/>
      <c r="JP47" s="134"/>
      <c r="JQ47" s="134"/>
      <c r="JR47" s="134"/>
      <c r="JS47" s="134"/>
      <c r="JT47" s="134"/>
      <c r="JU47" s="134"/>
      <c r="JV47" s="134"/>
      <c r="JW47" s="134"/>
      <c r="JX47" s="134"/>
      <c r="JY47" s="134"/>
      <c r="JZ47" s="134"/>
      <c r="KA47" s="134"/>
      <c r="KB47" s="134"/>
      <c r="KC47" s="134"/>
      <c r="KD47" s="134"/>
      <c r="KE47" s="134"/>
      <c r="KF47" s="134"/>
      <c r="KG47" s="134"/>
      <c r="KH47" s="134"/>
      <c r="KI47" s="134"/>
      <c r="KJ47" s="134"/>
      <c r="KK47" s="134"/>
      <c r="KL47" s="134"/>
      <c r="KM47" s="134"/>
      <c r="KN47" s="134"/>
      <c r="KO47" s="134"/>
      <c r="KP47" s="134"/>
      <c r="KQ47" s="134"/>
      <c r="KR47" s="134"/>
      <c r="KS47" s="134"/>
      <c r="KT47" s="134"/>
      <c r="KU47" s="134"/>
      <c r="KV47" s="134"/>
      <c r="KW47" s="134"/>
      <c r="KX47" s="134"/>
      <c r="KY47" s="134"/>
      <c r="KZ47" s="134"/>
      <c r="LA47" s="134"/>
      <c r="LB47" s="134"/>
      <c r="LC47" s="134"/>
      <c r="LD47" s="134"/>
      <c r="LE47" s="134"/>
      <c r="LF47" s="134"/>
      <c r="LG47" s="134"/>
      <c r="LH47" s="134"/>
      <c r="LI47" s="134"/>
      <c r="LJ47" s="134"/>
      <c r="LK47" s="134"/>
      <c r="LL47" s="134"/>
      <c r="LM47" s="134"/>
      <c r="LN47" s="134"/>
      <c r="LO47" s="134"/>
      <c r="LP47" s="134"/>
      <c r="LQ47" s="134"/>
      <c r="LR47" s="134"/>
      <c r="LS47" s="134"/>
      <c r="LT47" s="134"/>
      <c r="LU47" s="134"/>
      <c r="LV47" s="134"/>
      <c r="LW47" s="134"/>
      <c r="LX47" s="134"/>
      <c r="LY47" s="134"/>
      <c r="LZ47" s="134"/>
      <c r="MA47" s="134"/>
      <c r="MB47" s="134"/>
      <c r="MC47" s="134"/>
      <c r="MD47" s="134"/>
      <c r="ME47" s="134"/>
      <c r="MF47" s="134"/>
      <c r="MG47" s="134"/>
      <c r="MH47" s="134"/>
      <c r="MI47" s="134"/>
      <c r="MJ47" s="134"/>
      <c r="MK47" s="134"/>
      <c r="ML47" s="134"/>
      <c r="MM47" s="134"/>
      <c r="MN47" s="134"/>
      <c r="MO47" s="134"/>
      <c r="MP47" s="134"/>
      <c r="MQ47" s="134"/>
      <c r="MR47" s="134"/>
      <c r="MS47" s="134"/>
      <c r="MT47" s="134"/>
      <c r="MU47" s="134"/>
      <c r="MV47" s="134"/>
      <c r="MW47" s="134"/>
      <c r="MX47" s="134"/>
      <c r="MY47" s="134"/>
      <c r="MZ47" s="134"/>
      <c r="NA47" s="134"/>
      <c r="NB47" s="134"/>
      <c r="NC47" s="134"/>
      <c r="ND47" s="134"/>
      <c r="NE47" s="134"/>
      <c r="NF47" s="134"/>
      <c r="NG47" s="134"/>
      <c r="NH47" s="134"/>
      <c r="NI47" s="134"/>
      <c r="NJ47" s="134"/>
      <c r="NK47" s="134"/>
      <c r="NL47" s="134"/>
      <c r="NM47" s="134"/>
      <c r="NN47" s="134"/>
      <c r="NO47" s="134"/>
      <c r="NP47" s="134"/>
      <c r="NQ47" s="134"/>
      <c r="NR47" s="134"/>
      <c r="NS47" s="134"/>
      <c r="NT47" s="134"/>
      <c r="NU47" s="134"/>
      <c r="NV47" s="134"/>
      <c r="NW47" s="134"/>
      <c r="NX47" s="134"/>
      <c r="NY47" s="134"/>
      <c r="NZ47" s="134"/>
      <c r="OA47" s="134"/>
      <c r="OB47" s="134"/>
      <c r="OC47" s="134"/>
      <c r="OD47" s="134"/>
      <c r="OE47" s="134"/>
      <c r="OF47" s="134"/>
      <c r="OG47" s="134"/>
      <c r="OH47" s="134"/>
      <c r="OI47" s="134"/>
      <c r="OJ47" s="134"/>
      <c r="OK47" s="134"/>
      <c r="OL47" s="134"/>
      <c r="OM47" s="134"/>
      <c r="ON47" s="134"/>
      <c r="OO47" s="134"/>
      <c r="OP47" s="134"/>
      <c r="OQ47" s="134"/>
      <c r="OR47" s="134"/>
      <c r="OS47" s="134"/>
      <c r="OT47" s="134"/>
      <c r="OU47" s="134"/>
      <c r="OV47" s="134"/>
      <c r="OW47" s="134"/>
      <c r="OX47" s="134"/>
      <c r="OY47" s="134"/>
      <c r="OZ47" s="134"/>
      <c r="PA47" s="134"/>
      <c r="PB47" s="134"/>
      <c r="PC47" s="134"/>
      <c r="PD47" s="134"/>
      <c r="PE47" s="134"/>
      <c r="PF47" s="134"/>
      <c r="PG47" s="134"/>
      <c r="PH47" s="134"/>
      <c r="PI47" s="134"/>
      <c r="PJ47" s="134"/>
      <c r="PK47" s="134"/>
      <c r="PL47" s="134"/>
      <c r="PM47" s="134"/>
      <c r="PN47" s="134"/>
      <c r="PO47" s="134"/>
      <c r="PP47" s="134"/>
      <c r="PQ47" s="134"/>
      <c r="PR47" s="134"/>
      <c r="PS47" s="134"/>
      <c r="PT47" s="134"/>
      <c r="PU47" s="134"/>
      <c r="PV47" s="134"/>
      <c r="PW47" s="134"/>
      <c r="PX47" s="134"/>
      <c r="PY47" s="134"/>
      <c r="PZ47" s="134"/>
      <c r="QA47" s="134"/>
      <c r="QB47" s="134"/>
      <c r="QC47" s="134"/>
      <c r="QD47" s="134"/>
      <c r="QE47" s="134"/>
      <c r="QF47" s="134"/>
      <c r="QG47" s="134"/>
      <c r="QH47" s="134"/>
      <c r="QI47" s="134"/>
      <c r="QJ47" s="134"/>
      <c r="QK47" s="134"/>
      <c r="QL47" s="134"/>
      <c r="QM47" s="134"/>
      <c r="QN47" s="134"/>
      <c r="QO47" s="134"/>
      <c r="QP47" s="134"/>
      <c r="QQ47" s="134"/>
      <c r="QR47" s="134"/>
      <c r="QS47" s="134"/>
      <c r="QT47" s="134"/>
      <c r="QU47" s="134"/>
      <c r="QV47" s="134"/>
      <c r="QW47" s="134"/>
      <c r="QX47" s="134"/>
      <c r="QY47" s="134"/>
      <c r="QZ47" s="134"/>
      <c r="RA47" s="134"/>
      <c r="RB47" s="134"/>
      <c r="RC47" s="134"/>
      <c r="RD47" s="134"/>
      <c r="RE47" s="134"/>
      <c r="RF47" s="134"/>
      <c r="RG47" s="134"/>
      <c r="RH47" s="134"/>
      <c r="RI47" s="134"/>
      <c r="RJ47" s="134"/>
      <c r="RK47" s="134"/>
      <c r="RL47" s="134"/>
      <c r="RM47" s="134"/>
      <c r="RN47" s="134"/>
      <c r="RO47" s="134"/>
      <c r="RP47" s="134"/>
      <c r="RQ47" s="134"/>
      <c r="RR47" s="134"/>
      <c r="RS47" s="134"/>
      <c r="RT47" s="134"/>
      <c r="RU47" s="134"/>
      <c r="RV47" s="134"/>
      <c r="RW47" s="134"/>
      <c r="RX47" s="134"/>
      <c r="RY47" s="134"/>
      <c r="RZ47" s="134"/>
      <c r="SA47" s="134"/>
      <c r="SB47" s="134"/>
      <c r="SC47" s="134"/>
      <c r="SD47" s="134"/>
      <c r="SE47" s="134"/>
      <c r="SF47" s="134"/>
      <c r="SG47" s="134"/>
      <c r="SH47" s="134"/>
      <c r="SI47" s="134"/>
      <c r="SJ47" s="134"/>
      <c r="SK47" s="134"/>
      <c r="SL47" s="134"/>
      <c r="SM47" s="134"/>
      <c r="SN47" s="134"/>
      <c r="SO47" s="134"/>
      <c r="SP47" s="134"/>
      <c r="SQ47" s="134"/>
      <c r="SR47" s="134"/>
      <c r="SS47" s="134"/>
      <c r="ST47" s="134"/>
      <c r="SU47" s="134"/>
      <c r="SV47" s="134"/>
      <c r="SW47" s="134"/>
      <c r="SX47" s="134"/>
      <c r="SY47" s="134"/>
      <c r="SZ47" s="134"/>
      <c r="TA47" s="134"/>
      <c r="TB47" s="134"/>
      <c r="TC47" s="134"/>
      <c r="TD47" s="134"/>
      <c r="TE47" s="134"/>
      <c r="TF47" s="134"/>
      <c r="TG47" s="134"/>
      <c r="TH47" s="134"/>
      <c r="TI47" s="134"/>
      <c r="TJ47" s="134"/>
      <c r="TK47" s="134"/>
      <c r="TL47" s="134"/>
      <c r="TM47" s="134"/>
      <c r="TN47" s="134"/>
      <c r="TO47" s="134"/>
      <c r="TP47" s="134"/>
      <c r="TQ47" s="134"/>
      <c r="TR47" s="134"/>
      <c r="TS47" s="134"/>
      <c r="TT47" s="134"/>
      <c r="TU47" s="134"/>
      <c r="TV47" s="134"/>
      <c r="TW47" s="134"/>
      <c r="TX47" s="134"/>
      <c r="TY47" s="134"/>
      <c r="TZ47" s="134"/>
      <c r="UA47" s="134"/>
      <c r="UB47" s="134"/>
      <c r="UC47" s="134"/>
      <c r="UD47" s="134"/>
      <c r="UE47" s="134"/>
      <c r="UF47" s="134"/>
      <c r="UG47" s="134"/>
      <c r="UH47" s="134"/>
      <c r="UI47" s="134"/>
      <c r="UJ47" s="134"/>
      <c r="UK47" s="134"/>
      <c r="UL47" s="134"/>
      <c r="UM47" s="134"/>
      <c r="UN47" s="134"/>
      <c r="UO47" s="134"/>
      <c r="UP47" s="134"/>
      <c r="UQ47" s="134"/>
      <c r="UR47" s="134"/>
      <c r="US47" s="134"/>
      <c r="UT47" s="134"/>
      <c r="UU47" s="134"/>
      <c r="UV47" s="134"/>
      <c r="UW47" s="134"/>
      <c r="UX47" s="134"/>
      <c r="UY47" s="134"/>
      <c r="UZ47" s="134"/>
      <c r="VA47" s="134"/>
      <c r="VB47" s="134"/>
      <c r="VC47" s="134"/>
      <c r="VD47" s="134"/>
      <c r="VE47" s="134"/>
      <c r="VF47" s="134"/>
      <c r="VG47" s="134"/>
      <c r="VH47" s="134"/>
      <c r="VI47" s="134"/>
      <c r="VJ47" s="134"/>
      <c r="VK47" s="134"/>
      <c r="VL47" s="134"/>
      <c r="VM47" s="134"/>
      <c r="VN47" s="134"/>
      <c r="VO47" s="134"/>
      <c r="VP47" s="134"/>
      <c r="VQ47" s="134"/>
      <c r="VR47" s="134"/>
      <c r="VS47" s="134"/>
      <c r="VT47" s="134"/>
      <c r="VU47" s="134"/>
      <c r="VV47" s="134"/>
      <c r="VW47" s="134"/>
      <c r="VX47" s="134"/>
      <c r="VY47" s="134"/>
      <c r="VZ47" s="134"/>
      <c r="WA47" s="134"/>
      <c r="WB47" s="134"/>
      <c r="WC47" s="134"/>
      <c r="WD47" s="134"/>
      <c r="WE47" s="134"/>
      <c r="WF47" s="134"/>
      <c r="WG47" s="134"/>
      <c r="WH47" s="134"/>
      <c r="WI47" s="134"/>
      <c r="WJ47" s="134"/>
      <c r="WK47" s="134"/>
      <c r="WL47" s="134"/>
      <c r="WM47" s="134"/>
      <c r="WN47" s="134"/>
      <c r="WO47" s="134"/>
      <c r="WP47" s="134"/>
      <c r="WQ47" s="134"/>
      <c r="WR47" s="134"/>
      <c r="WS47" s="134"/>
      <c r="WT47" s="134"/>
      <c r="WU47" s="134"/>
      <c r="WV47" s="134"/>
      <c r="WW47" s="134"/>
      <c r="WX47" s="134"/>
      <c r="WY47" s="134"/>
      <c r="WZ47" s="134"/>
      <c r="XA47" s="134"/>
      <c r="XB47" s="134"/>
      <c r="XC47" s="134"/>
      <c r="XD47" s="134"/>
      <c r="XE47" s="134"/>
      <c r="XF47" s="134"/>
      <c r="XG47" s="134"/>
      <c r="XH47" s="134"/>
      <c r="XI47" s="134"/>
      <c r="XJ47" s="134"/>
      <c r="XK47" s="134"/>
      <c r="XL47" s="134"/>
      <c r="XM47" s="134"/>
      <c r="XN47" s="134"/>
      <c r="XO47" s="134"/>
      <c r="XP47" s="134"/>
      <c r="XQ47" s="134"/>
      <c r="XR47" s="134"/>
      <c r="XS47" s="134"/>
      <c r="XT47" s="134"/>
      <c r="XU47" s="134"/>
      <c r="XV47" s="134"/>
      <c r="XW47" s="134"/>
      <c r="XX47" s="134"/>
      <c r="XY47" s="134"/>
      <c r="XZ47" s="134"/>
      <c r="YA47" s="134"/>
      <c r="YB47" s="134"/>
      <c r="YC47" s="134"/>
      <c r="YD47" s="134"/>
      <c r="YE47" s="134"/>
      <c r="YF47" s="134"/>
      <c r="YG47" s="134"/>
      <c r="YH47" s="134"/>
      <c r="YI47" s="134"/>
      <c r="YJ47" s="134"/>
      <c r="YK47" s="134"/>
      <c r="YL47" s="134"/>
      <c r="YM47" s="134"/>
      <c r="YN47" s="134"/>
      <c r="YO47" s="134"/>
      <c r="YP47" s="134"/>
      <c r="YQ47" s="134"/>
      <c r="YR47" s="134"/>
      <c r="YS47" s="134"/>
      <c r="YT47" s="134"/>
      <c r="YU47" s="134"/>
      <c r="YV47" s="134"/>
      <c r="YW47" s="134"/>
      <c r="YX47" s="134"/>
      <c r="YY47" s="134"/>
      <c r="YZ47" s="134"/>
      <c r="ZA47" s="134"/>
      <c r="ZB47" s="134"/>
      <c r="ZC47" s="134"/>
      <c r="ZD47" s="134"/>
      <c r="ZE47" s="134"/>
      <c r="ZF47" s="134"/>
      <c r="ZG47" s="134"/>
      <c r="ZH47" s="134"/>
      <c r="ZI47" s="134"/>
      <c r="ZJ47" s="134"/>
      <c r="ZK47" s="134"/>
      <c r="ZL47" s="134"/>
      <c r="ZM47" s="134"/>
      <c r="ZN47" s="134"/>
      <c r="ZO47" s="134"/>
      <c r="ZP47" s="134"/>
      <c r="ZQ47" s="134"/>
      <c r="ZR47" s="134"/>
      <c r="ZS47" s="134"/>
      <c r="ZT47" s="134"/>
      <c r="ZU47" s="134"/>
      <c r="ZV47" s="134"/>
      <c r="ZW47" s="134"/>
      <c r="ZX47" s="134"/>
      <c r="ZY47" s="134"/>
      <c r="ZZ47" s="134"/>
      <c r="AAA47" s="134"/>
      <c r="AAB47" s="134"/>
      <c r="AAC47" s="134"/>
      <c r="AAD47" s="134"/>
      <c r="AAE47" s="134"/>
      <c r="AAF47" s="134"/>
      <c r="AAG47" s="134"/>
      <c r="AAH47" s="134"/>
      <c r="AAI47" s="134"/>
      <c r="AAJ47" s="134"/>
      <c r="AAK47" s="134"/>
      <c r="AAL47" s="134"/>
      <c r="AAM47" s="134"/>
      <c r="AAN47" s="134"/>
      <c r="AAO47" s="134"/>
      <c r="AAP47" s="134"/>
      <c r="AAQ47" s="134"/>
      <c r="AAR47" s="134"/>
      <c r="AAS47" s="134"/>
      <c r="AAT47" s="134"/>
      <c r="AAU47" s="134"/>
      <c r="AAV47" s="134"/>
      <c r="AAW47" s="134"/>
      <c r="AAX47" s="134"/>
      <c r="AAY47" s="134"/>
      <c r="AAZ47" s="134"/>
      <c r="ABA47" s="134"/>
      <c r="ABB47" s="134"/>
      <c r="ABC47" s="134"/>
      <c r="ABD47" s="134"/>
      <c r="ABE47" s="134"/>
      <c r="ABF47" s="134"/>
      <c r="ABG47" s="134"/>
      <c r="ABH47" s="134"/>
      <c r="ABI47" s="134"/>
      <c r="ABJ47" s="134"/>
      <c r="ABK47" s="134"/>
      <c r="ABL47" s="134"/>
      <c r="ABM47" s="134"/>
      <c r="ABN47" s="134"/>
      <c r="ABO47" s="134"/>
      <c r="ABP47" s="134"/>
      <c r="ABQ47" s="134"/>
      <c r="ABR47" s="134"/>
      <c r="ABS47" s="134"/>
      <c r="ABT47" s="134"/>
      <c r="ABU47" s="134"/>
      <c r="ABV47" s="134"/>
      <c r="ABW47" s="134"/>
      <c r="ABX47" s="134"/>
      <c r="ABY47" s="134"/>
      <c r="ABZ47" s="134"/>
      <c r="ACA47" s="134"/>
      <c r="ACB47" s="134"/>
      <c r="ACC47" s="134"/>
      <c r="ACD47" s="134"/>
      <c r="ACE47" s="134"/>
      <c r="ACF47" s="134"/>
      <c r="ACG47" s="134"/>
      <c r="ACH47" s="134"/>
      <c r="ACI47" s="134"/>
      <c r="ACJ47" s="134"/>
      <c r="ACK47" s="134"/>
      <c r="ACL47" s="134"/>
      <c r="ACM47" s="134"/>
      <c r="ACN47" s="134"/>
      <c r="ACO47" s="134"/>
      <c r="ACP47" s="134"/>
      <c r="ACQ47" s="134"/>
      <c r="ACR47" s="134"/>
      <c r="ACS47" s="134"/>
      <c r="ACT47" s="134"/>
      <c r="ACU47" s="134"/>
      <c r="ACV47" s="134"/>
      <c r="ACW47" s="134"/>
      <c r="ACX47" s="134"/>
      <c r="ACY47" s="134"/>
      <c r="ACZ47" s="134"/>
      <c r="ADA47" s="134"/>
      <c r="ADB47" s="134"/>
      <c r="ADC47" s="134"/>
      <c r="ADD47" s="134"/>
      <c r="ADE47" s="134"/>
      <c r="ADF47" s="134"/>
      <c r="ADG47" s="134"/>
      <c r="ADH47" s="134"/>
      <c r="ADI47" s="134"/>
      <c r="ADJ47" s="134"/>
      <c r="ADK47" s="134"/>
      <c r="ADL47" s="134"/>
      <c r="ADM47" s="134"/>
      <c r="ADN47" s="134"/>
      <c r="ADO47" s="134"/>
      <c r="ADP47" s="134"/>
      <c r="ADQ47" s="134"/>
      <c r="ADR47" s="134"/>
      <c r="ADS47" s="134"/>
      <c r="ADT47" s="134"/>
      <c r="ADU47" s="134"/>
      <c r="ADV47" s="134"/>
      <c r="ADW47" s="134"/>
      <c r="ADX47" s="134"/>
      <c r="ADY47" s="134"/>
      <c r="ADZ47" s="134"/>
      <c r="AEA47" s="134"/>
      <c r="AEB47" s="134"/>
      <c r="AEC47" s="134"/>
      <c r="AED47" s="134"/>
      <c r="AEE47" s="134"/>
      <c r="AEF47" s="134"/>
      <c r="AEG47" s="134"/>
      <c r="AEH47" s="134"/>
      <c r="AEI47" s="134"/>
      <c r="AEJ47" s="134"/>
      <c r="AEK47" s="134"/>
      <c r="AEL47" s="134"/>
      <c r="AEM47" s="134"/>
      <c r="AEN47" s="134"/>
      <c r="AEO47" s="134"/>
      <c r="AEP47" s="134"/>
      <c r="AEQ47" s="134"/>
      <c r="AER47" s="134"/>
      <c r="AES47" s="134"/>
      <c r="AET47" s="134"/>
      <c r="AEU47" s="134"/>
      <c r="AEV47" s="134"/>
      <c r="AEW47" s="134"/>
      <c r="AEX47" s="134"/>
      <c r="AEY47" s="134"/>
      <c r="AEZ47" s="134"/>
      <c r="AFA47" s="134"/>
      <c r="AFB47" s="134"/>
      <c r="AFC47" s="134"/>
      <c r="AFD47" s="134"/>
      <c r="AFE47" s="134"/>
      <c r="AFF47" s="134"/>
      <c r="AFG47" s="134"/>
      <c r="AFH47" s="134"/>
      <c r="AFI47" s="134"/>
      <c r="AFJ47" s="134"/>
      <c r="AFK47" s="134"/>
      <c r="AFL47" s="134"/>
      <c r="AFM47" s="134"/>
      <c r="AFN47" s="134"/>
      <c r="AFO47" s="134"/>
      <c r="AFP47" s="134"/>
      <c r="AFQ47" s="134"/>
      <c r="AFR47" s="134"/>
      <c r="AFS47" s="134"/>
      <c r="AFT47" s="134"/>
      <c r="AFU47" s="134"/>
      <c r="AFV47" s="134"/>
      <c r="AFW47" s="134"/>
      <c r="AFX47" s="134"/>
      <c r="AFY47" s="134"/>
      <c r="AFZ47" s="134"/>
      <c r="AGA47" s="134"/>
      <c r="AGB47" s="134"/>
      <c r="AGC47" s="134"/>
      <c r="AGD47" s="134"/>
      <c r="AGE47" s="134"/>
      <c r="AGF47" s="134"/>
      <c r="AGG47" s="134"/>
      <c r="AGH47" s="134"/>
      <c r="AGI47" s="134"/>
      <c r="AGJ47" s="134"/>
      <c r="AGK47" s="134"/>
      <c r="AGL47" s="134"/>
      <c r="AGM47" s="134"/>
      <c r="AGN47" s="134"/>
      <c r="AGO47" s="134"/>
      <c r="AGP47" s="134"/>
      <c r="AGQ47" s="134"/>
      <c r="AGR47" s="134"/>
      <c r="AGS47" s="134"/>
      <c r="AGT47" s="134"/>
      <c r="AGU47" s="134"/>
      <c r="AGV47" s="134"/>
      <c r="AGW47" s="134"/>
      <c r="AGX47" s="134"/>
      <c r="AGY47" s="134"/>
      <c r="AGZ47" s="134"/>
      <c r="AHA47" s="134"/>
      <c r="AHB47" s="134"/>
      <c r="AHC47" s="134"/>
      <c r="AHD47" s="134"/>
      <c r="AHE47" s="134"/>
      <c r="AHF47" s="134"/>
      <c r="AHG47" s="134"/>
      <c r="AHH47" s="134"/>
      <c r="AHI47" s="134"/>
      <c r="AHJ47" s="134"/>
      <c r="AHK47" s="134"/>
      <c r="AHL47" s="134"/>
      <c r="AHM47" s="134"/>
      <c r="AHN47" s="134"/>
      <c r="AHO47" s="134"/>
      <c r="AHP47" s="134"/>
      <c r="AHQ47" s="134"/>
      <c r="AHR47" s="134"/>
      <c r="AHS47" s="134"/>
      <c r="AHT47" s="134"/>
      <c r="AHU47" s="134"/>
      <c r="AHV47" s="134"/>
      <c r="AHW47" s="134"/>
      <c r="AHX47" s="134"/>
      <c r="AHY47" s="134"/>
      <c r="AHZ47" s="134"/>
      <c r="AIA47" s="134"/>
      <c r="AIB47" s="134"/>
      <c r="AIC47" s="134"/>
      <c r="AID47" s="134"/>
      <c r="AIE47" s="134"/>
      <c r="AIF47" s="134"/>
      <c r="AIG47" s="134"/>
      <c r="AIH47" s="134"/>
      <c r="AII47" s="134"/>
      <c r="AIJ47" s="134"/>
      <c r="AIK47" s="134"/>
      <c r="AIL47" s="134"/>
      <c r="AIM47" s="134"/>
      <c r="AIN47" s="134"/>
      <c r="AIO47" s="134"/>
      <c r="AIP47" s="134"/>
      <c r="AIQ47" s="134"/>
      <c r="AIR47" s="134"/>
      <c r="AIS47" s="134"/>
      <c r="AIT47" s="134"/>
      <c r="AIU47" s="134"/>
      <c r="AIV47" s="134"/>
      <c r="AIW47" s="134"/>
      <c r="AIX47" s="134"/>
      <c r="AIY47" s="134"/>
      <c r="AIZ47" s="134"/>
      <c r="AJA47" s="134"/>
      <c r="AJB47" s="134"/>
      <c r="AJC47" s="134"/>
      <c r="AJD47" s="134"/>
      <c r="AJE47" s="134"/>
      <c r="AJF47" s="134"/>
      <c r="AJG47" s="134"/>
      <c r="AJH47" s="134"/>
      <c r="AJI47" s="134"/>
      <c r="AJJ47" s="134"/>
      <c r="AJK47" s="134"/>
      <c r="AJL47" s="134"/>
      <c r="AJM47" s="134"/>
      <c r="AJN47" s="134"/>
      <c r="AJO47" s="134"/>
      <c r="AJP47" s="134"/>
      <c r="AJQ47" s="134"/>
      <c r="AJR47" s="134"/>
      <c r="AJS47" s="134"/>
      <c r="AJT47" s="134"/>
      <c r="AJU47" s="134"/>
      <c r="AJV47" s="134"/>
      <c r="AJW47" s="134"/>
      <c r="AJX47" s="134"/>
      <c r="AJY47" s="134"/>
      <c r="AJZ47" s="134"/>
      <c r="AKA47" s="134"/>
      <c r="AKB47" s="134"/>
      <c r="AKC47" s="134"/>
      <c r="AKD47" s="134"/>
      <c r="AKE47" s="134"/>
      <c r="AKF47" s="134"/>
      <c r="AKG47" s="134"/>
      <c r="AKH47" s="134"/>
      <c r="AKI47" s="134"/>
      <c r="AKJ47" s="134"/>
      <c r="AKK47" s="134"/>
      <c r="AKL47" s="134"/>
      <c r="AKM47" s="134"/>
      <c r="AKN47" s="134"/>
      <c r="AKO47" s="134"/>
      <c r="AKP47" s="134"/>
      <c r="AKQ47" s="134"/>
      <c r="AKR47" s="134"/>
      <c r="AKS47" s="134"/>
      <c r="AKT47" s="134"/>
      <c r="AKU47" s="134"/>
      <c r="AKV47" s="134"/>
      <c r="AKW47" s="134"/>
      <c r="AKX47" s="134"/>
      <c r="AKY47" s="134"/>
      <c r="AKZ47" s="134"/>
      <c r="ALA47" s="134"/>
      <c r="ALB47" s="134"/>
      <c r="ALC47" s="134"/>
      <c r="ALD47" s="134"/>
      <c r="ALE47" s="134"/>
      <c r="ALF47" s="134"/>
      <c r="ALG47" s="134"/>
      <c r="ALH47" s="134"/>
      <c r="ALI47" s="134"/>
      <c r="ALJ47" s="134"/>
      <c r="ALK47" s="134"/>
      <c r="ALL47" s="134"/>
      <c r="ALM47" s="134"/>
      <c r="ALN47" s="134"/>
      <c r="ALO47" s="134"/>
      <c r="ALP47" s="134"/>
      <c r="ALQ47" s="134"/>
      <c r="ALR47" s="134"/>
      <c r="ALS47" s="134"/>
      <c r="ALT47" s="134"/>
      <c r="ALU47" s="134"/>
      <c r="ALV47" s="134"/>
      <c r="ALW47" s="134"/>
      <c r="ALX47" s="134"/>
      <c r="ALY47" s="134"/>
      <c r="ALZ47" s="134"/>
      <c r="AMA47" s="134"/>
      <c r="AMB47" s="134"/>
      <c r="AMC47" s="134"/>
      <c r="AMD47" s="134"/>
      <c r="AME47" s="134"/>
      <c r="AMF47" s="134"/>
      <c r="AMG47" s="134"/>
      <c r="AMH47" s="134"/>
      <c r="AMI47" s="134"/>
      <c r="AMJ47" s="134"/>
    </row>
    <row r="48" customFormat="false" ht="12.8" hidden="false" customHeight="false" outlineLevel="0" collapsed="false">
      <c r="A48" s="143" t="s">
        <v>173</v>
      </c>
      <c r="B48" s="136" t="s">
        <v>174</v>
      </c>
      <c r="C48" s="138" t="n">
        <v>69390756.67</v>
      </c>
      <c r="D48" s="138" t="n">
        <v>71001335.37</v>
      </c>
      <c r="E48" s="138" t="n">
        <f aca="false">D48-C48</f>
        <v>1610578.7</v>
      </c>
      <c r="F48" s="138" t="n">
        <f aca="false">O48</f>
        <v>0</v>
      </c>
      <c r="G48" s="138" t="n">
        <f aca="false">H48-F48</f>
        <v>1610578.7</v>
      </c>
      <c r="H48" s="5" t="n">
        <f aca="false">D48-C48</f>
        <v>1610578.7</v>
      </c>
      <c r="I48" s="5" t="n">
        <f aca="false">K48+L48+M48+N48+O48+P48</f>
        <v>0</v>
      </c>
      <c r="J48" s="132" t="n">
        <f aca="false">I48-H48</f>
        <v>-1610578.7</v>
      </c>
      <c r="K48" s="145"/>
      <c r="L48" s="5"/>
      <c r="M48" s="5"/>
      <c r="N48" s="5"/>
      <c r="Q48" s="6"/>
      <c r="R48" s="6"/>
    </row>
    <row r="49" customFormat="false" ht="23.85" hidden="false" customHeight="false" outlineLevel="0" collapsed="false">
      <c r="A49" s="143" t="s">
        <v>175</v>
      </c>
      <c r="B49" s="136" t="s">
        <v>176</v>
      </c>
      <c r="C49" s="138" t="n">
        <v>23944908.26</v>
      </c>
      <c r="D49" s="138" t="n">
        <v>24004758.26</v>
      </c>
      <c r="E49" s="138" t="n">
        <f aca="false">D49-C49</f>
        <v>59850</v>
      </c>
      <c r="F49" s="138" t="n">
        <f aca="false">O49</f>
        <v>0</v>
      </c>
      <c r="G49" s="138" t="n">
        <f aca="false">H49-F49</f>
        <v>59850</v>
      </c>
      <c r="H49" s="5" t="n">
        <f aca="false">D49-C49</f>
        <v>59850</v>
      </c>
      <c r="I49" s="5" t="n">
        <f aca="false">K49+L49+M49+N49+O49+P49</f>
        <v>0</v>
      </c>
      <c r="J49" s="132" t="n">
        <f aca="false">I49-H49</f>
        <v>-59850</v>
      </c>
      <c r="K49" s="139"/>
      <c r="L49" s="5"/>
      <c r="N49" s="139"/>
      <c r="O49" s="105" t="n">
        <f aca="false">-167907.05+167907.05</f>
        <v>0</v>
      </c>
      <c r="Q49" s="6"/>
      <c r="R49" s="6"/>
    </row>
    <row r="50" customFormat="false" ht="12.8" hidden="false" customHeight="false" outlineLevel="0" collapsed="false">
      <c r="A50" s="128" t="s">
        <v>177</v>
      </c>
      <c r="B50" s="129" t="s">
        <v>178</v>
      </c>
      <c r="C50" s="130" t="n">
        <f aca="false">C52+C54+C51+C53</f>
        <v>66039277.84</v>
      </c>
      <c r="D50" s="130" t="n">
        <f aca="false">D52+D54+D51+D53</f>
        <v>65818965.84</v>
      </c>
      <c r="E50" s="130" t="n">
        <f aca="false">E52+E54+E51+E53</f>
        <v>-220312</v>
      </c>
      <c r="F50" s="130" t="n">
        <f aca="false">F52+F54+F51+F53</f>
        <v>0</v>
      </c>
      <c r="G50" s="130" t="n">
        <f aca="false">G52+G54+G51+G53</f>
        <v>-220312</v>
      </c>
      <c r="H50" s="23" t="n">
        <f aca="false">D50-C50</f>
        <v>-220312</v>
      </c>
      <c r="I50" s="5" t="n">
        <f aca="false">K50+L50+M50+N50+O50+P50</f>
        <v>0</v>
      </c>
      <c r="J50" s="132"/>
      <c r="K50" s="22"/>
      <c r="L50" s="22"/>
      <c r="M50" s="22"/>
      <c r="N50" s="22"/>
      <c r="O50" s="22"/>
      <c r="P50" s="133"/>
      <c r="Q50" s="23"/>
      <c r="R50" s="23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  <c r="IK50" s="134"/>
      <c r="IL50" s="134"/>
      <c r="IM50" s="134"/>
      <c r="IN50" s="134"/>
      <c r="IO50" s="134"/>
      <c r="IP50" s="134"/>
      <c r="IQ50" s="134"/>
      <c r="IR50" s="134"/>
      <c r="IS50" s="134"/>
      <c r="IT50" s="134"/>
      <c r="IU50" s="134"/>
      <c r="IV50" s="134"/>
      <c r="IW50" s="134"/>
      <c r="IX50" s="134"/>
      <c r="IY50" s="134"/>
      <c r="IZ50" s="134"/>
      <c r="JA50" s="134"/>
      <c r="JB50" s="134"/>
      <c r="JC50" s="134"/>
      <c r="JD50" s="134"/>
      <c r="JE50" s="134"/>
      <c r="JF50" s="134"/>
      <c r="JG50" s="134"/>
      <c r="JH50" s="134"/>
      <c r="JI50" s="134"/>
      <c r="JJ50" s="134"/>
      <c r="JK50" s="134"/>
      <c r="JL50" s="134"/>
      <c r="JM50" s="134"/>
      <c r="JN50" s="134"/>
      <c r="JO50" s="134"/>
      <c r="JP50" s="134"/>
      <c r="JQ50" s="134"/>
      <c r="JR50" s="134"/>
      <c r="JS50" s="134"/>
      <c r="JT50" s="134"/>
      <c r="JU50" s="134"/>
      <c r="JV50" s="134"/>
      <c r="JW50" s="134"/>
      <c r="JX50" s="134"/>
      <c r="JY50" s="134"/>
      <c r="JZ50" s="134"/>
      <c r="KA50" s="134"/>
      <c r="KB50" s="134"/>
      <c r="KC50" s="134"/>
      <c r="KD50" s="134"/>
      <c r="KE50" s="134"/>
      <c r="KF50" s="134"/>
      <c r="KG50" s="134"/>
      <c r="KH50" s="134"/>
      <c r="KI50" s="134"/>
      <c r="KJ50" s="134"/>
      <c r="KK50" s="134"/>
      <c r="KL50" s="134"/>
      <c r="KM50" s="134"/>
      <c r="KN50" s="134"/>
      <c r="KO50" s="134"/>
      <c r="KP50" s="134"/>
      <c r="KQ50" s="134"/>
      <c r="KR50" s="134"/>
      <c r="KS50" s="134"/>
      <c r="KT50" s="134"/>
      <c r="KU50" s="134"/>
      <c r="KV50" s="134"/>
      <c r="KW50" s="134"/>
      <c r="KX50" s="134"/>
      <c r="KY50" s="134"/>
      <c r="KZ50" s="134"/>
      <c r="LA50" s="134"/>
      <c r="LB50" s="134"/>
      <c r="LC50" s="134"/>
      <c r="LD50" s="134"/>
      <c r="LE50" s="134"/>
      <c r="LF50" s="134"/>
      <c r="LG50" s="134"/>
      <c r="LH50" s="134"/>
      <c r="LI50" s="134"/>
      <c r="LJ50" s="134"/>
      <c r="LK50" s="134"/>
      <c r="LL50" s="134"/>
      <c r="LM50" s="134"/>
      <c r="LN50" s="134"/>
      <c r="LO50" s="134"/>
      <c r="LP50" s="134"/>
      <c r="LQ50" s="134"/>
      <c r="LR50" s="134"/>
      <c r="LS50" s="134"/>
      <c r="LT50" s="134"/>
      <c r="LU50" s="134"/>
      <c r="LV50" s="134"/>
      <c r="LW50" s="134"/>
      <c r="LX50" s="134"/>
      <c r="LY50" s="134"/>
      <c r="LZ50" s="134"/>
      <c r="MA50" s="134"/>
      <c r="MB50" s="134"/>
      <c r="MC50" s="134"/>
      <c r="MD50" s="134"/>
      <c r="ME50" s="134"/>
      <c r="MF50" s="134"/>
      <c r="MG50" s="134"/>
      <c r="MH50" s="134"/>
      <c r="MI50" s="134"/>
      <c r="MJ50" s="134"/>
      <c r="MK50" s="134"/>
      <c r="ML50" s="134"/>
      <c r="MM50" s="134"/>
      <c r="MN50" s="134"/>
      <c r="MO50" s="134"/>
      <c r="MP50" s="134"/>
      <c r="MQ50" s="134"/>
      <c r="MR50" s="134"/>
      <c r="MS50" s="134"/>
      <c r="MT50" s="134"/>
      <c r="MU50" s="134"/>
      <c r="MV50" s="134"/>
      <c r="MW50" s="134"/>
      <c r="MX50" s="134"/>
      <c r="MY50" s="134"/>
      <c r="MZ50" s="134"/>
      <c r="NA50" s="134"/>
      <c r="NB50" s="134"/>
      <c r="NC50" s="134"/>
      <c r="ND50" s="134"/>
      <c r="NE50" s="134"/>
      <c r="NF50" s="134"/>
      <c r="NG50" s="134"/>
      <c r="NH50" s="134"/>
      <c r="NI50" s="134"/>
      <c r="NJ50" s="134"/>
      <c r="NK50" s="134"/>
      <c r="NL50" s="134"/>
      <c r="NM50" s="134"/>
      <c r="NN50" s="134"/>
      <c r="NO50" s="134"/>
      <c r="NP50" s="134"/>
      <c r="NQ50" s="134"/>
      <c r="NR50" s="134"/>
      <c r="NS50" s="134"/>
      <c r="NT50" s="134"/>
      <c r="NU50" s="134"/>
      <c r="NV50" s="134"/>
      <c r="NW50" s="134"/>
      <c r="NX50" s="134"/>
      <c r="NY50" s="134"/>
      <c r="NZ50" s="134"/>
      <c r="OA50" s="134"/>
      <c r="OB50" s="134"/>
      <c r="OC50" s="134"/>
      <c r="OD50" s="134"/>
      <c r="OE50" s="134"/>
      <c r="OF50" s="134"/>
      <c r="OG50" s="134"/>
      <c r="OH50" s="134"/>
      <c r="OI50" s="134"/>
      <c r="OJ50" s="134"/>
      <c r="OK50" s="134"/>
      <c r="OL50" s="134"/>
      <c r="OM50" s="134"/>
      <c r="ON50" s="134"/>
      <c r="OO50" s="134"/>
      <c r="OP50" s="134"/>
      <c r="OQ50" s="134"/>
      <c r="OR50" s="134"/>
      <c r="OS50" s="134"/>
      <c r="OT50" s="134"/>
      <c r="OU50" s="134"/>
      <c r="OV50" s="134"/>
      <c r="OW50" s="134"/>
      <c r="OX50" s="134"/>
      <c r="OY50" s="134"/>
      <c r="OZ50" s="134"/>
      <c r="PA50" s="134"/>
      <c r="PB50" s="134"/>
      <c r="PC50" s="134"/>
      <c r="PD50" s="134"/>
      <c r="PE50" s="134"/>
      <c r="PF50" s="134"/>
      <c r="PG50" s="134"/>
      <c r="PH50" s="134"/>
      <c r="PI50" s="134"/>
      <c r="PJ50" s="134"/>
      <c r="PK50" s="134"/>
      <c r="PL50" s="134"/>
      <c r="PM50" s="134"/>
      <c r="PN50" s="134"/>
      <c r="PO50" s="134"/>
      <c r="PP50" s="134"/>
      <c r="PQ50" s="134"/>
      <c r="PR50" s="134"/>
      <c r="PS50" s="134"/>
      <c r="PT50" s="134"/>
      <c r="PU50" s="134"/>
      <c r="PV50" s="134"/>
      <c r="PW50" s="134"/>
      <c r="PX50" s="134"/>
      <c r="PY50" s="134"/>
      <c r="PZ50" s="134"/>
      <c r="QA50" s="134"/>
      <c r="QB50" s="134"/>
      <c r="QC50" s="134"/>
      <c r="QD50" s="134"/>
      <c r="QE50" s="134"/>
      <c r="QF50" s="134"/>
      <c r="QG50" s="134"/>
      <c r="QH50" s="134"/>
      <c r="QI50" s="134"/>
      <c r="QJ50" s="134"/>
      <c r="QK50" s="134"/>
      <c r="QL50" s="134"/>
      <c r="QM50" s="134"/>
      <c r="QN50" s="134"/>
      <c r="QO50" s="134"/>
      <c r="QP50" s="134"/>
      <c r="QQ50" s="134"/>
      <c r="QR50" s="134"/>
      <c r="QS50" s="134"/>
      <c r="QT50" s="134"/>
      <c r="QU50" s="134"/>
      <c r="QV50" s="134"/>
      <c r="QW50" s="134"/>
      <c r="QX50" s="134"/>
      <c r="QY50" s="134"/>
      <c r="QZ50" s="134"/>
      <c r="RA50" s="134"/>
      <c r="RB50" s="134"/>
      <c r="RC50" s="134"/>
      <c r="RD50" s="134"/>
      <c r="RE50" s="134"/>
      <c r="RF50" s="134"/>
      <c r="RG50" s="134"/>
      <c r="RH50" s="134"/>
      <c r="RI50" s="134"/>
      <c r="RJ50" s="134"/>
      <c r="RK50" s="134"/>
      <c r="RL50" s="134"/>
      <c r="RM50" s="134"/>
      <c r="RN50" s="134"/>
      <c r="RO50" s="134"/>
      <c r="RP50" s="134"/>
      <c r="RQ50" s="134"/>
      <c r="RR50" s="134"/>
      <c r="RS50" s="134"/>
      <c r="RT50" s="134"/>
      <c r="RU50" s="134"/>
      <c r="RV50" s="134"/>
      <c r="RW50" s="134"/>
      <c r="RX50" s="134"/>
      <c r="RY50" s="134"/>
      <c r="RZ50" s="134"/>
      <c r="SA50" s="134"/>
      <c r="SB50" s="134"/>
      <c r="SC50" s="134"/>
      <c r="SD50" s="134"/>
      <c r="SE50" s="134"/>
      <c r="SF50" s="134"/>
      <c r="SG50" s="134"/>
      <c r="SH50" s="134"/>
      <c r="SI50" s="134"/>
      <c r="SJ50" s="134"/>
      <c r="SK50" s="134"/>
      <c r="SL50" s="134"/>
      <c r="SM50" s="134"/>
      <c r="SN50" s="134"/>
      <c r="SO50" s="134"/>
      <c r="SP50" s="134"/>
      <c r="SQ50" s="134"/>
      <c r="SR50" s="134"/>
      <c r="SS50" s="134"/>
      <c r="ST50" s="134"/>
      <c r="SU50" s="134"/>
      <c r="SV50" s="134"/>
      <c r="SW50" s="134"/>
      <c r="SX50" s="134"/>
      <c r="SY50" s="134"/>
      <c r="SZ50" s="134"/>
      <c r="TA50" s="134"/>
      <c r="TB50" s="134"/>
      <c r="TC50" s="134"/>
      <c r="TD50" s="134"/>
      <c r="TE50" s="134"/>
      <c r="TF50" s="134"/>
      <c r="TG50" s="134"/>
      <c r="TH50" s="134"/>
      <c r="TI50" s="134"/>
      <c r="TJ50" s="134"/>
      <c r="TK50" s="134"/>
      <c r="TL50" s="134"/>
      <c r="TM50" s="134"/>
      <c r="TN50" s="134"/>
      <c r="TO50" s="134"/>
      <c r="TP50" s="134"/>
      <c r="TQ50" s="134"/>
      <c r="TR50" s="134"/>
      <c r="TS50" s="134"/>
      <c r="TT50" s="134"/>
      <c r="TU50" s="134"/>
      <c r="TV50" s="134"/>
      <c r="TW50" s="134"/>
      <c r="TX50" s="134"/>
      <c r="TY50" s="134"/>
      <c r="TZ50" s="134"/>
      <c r="UA50" s="134"/>
      <c r="UB50" s="134"/>
      <c r="UC50" s="134"/>
      <c r="UD50" s="134"/>
      <c r="UE50" s="134"/>
      <c r="UF50" s="134"/>
      <c r="UG50" s="134"/>
      <c r="UH50" s="134"/>
      <c r="UI50" s="134"/>
      <c r="UJ50" s="134"/>
      <c r="UK50" s="134"/>
      <c r="UL50" s="134"/>
      <c r="UM50" s="134"/>
      <c r="UN50" s="134"/>
      <c r="UO50" s="134"/>
      <c r="UP50" s="134"/>
      <c r="UQ50" s="134"/>
      <c r="UR50" s="134"/>
      <c r="US50" s="134"/>
      <c r="UT50" s="134"/>
      <c r="UU50" s="134"/>
      <c r="UV50" s="134"/>
      <c r="UW50" s="134"/>
      <c r="UX50" s="134"/>
      <c r="UY50" s="134"/>
      <c r="UZ50" s="134"/>
      <c r="VA50" s="134"/>
      <c r="VB50" s="134"/>
      <c r="VC50" s="134"/>
      <c r="VD50" s="134"/>
      <c r="VE50" s="134"/>
      <c r="VF50" s="134"/>
      <c r="VG50" s="134"/>
      <c r="VH50" s="134"/>
      <c r="VI50" s="134"/>
      <c r="VJ50" s="134"/>
      <c r="VK50" s="134"/>
      <c r="VL50" s="134"/>
      <c r="VM50" s="134"/>
      <c r="VN50" s="134"/>
      <c r="VO50" s="134"/>
      <c r="VP50" s="134"/>
      <c r="VQ50" s="134"/>
      <c r="VR50" s="134"/>
      <c r="VS50" s="134"/>
      <c r="VT50" s="134"/>
      <c r="VU50" s="134"/>
      <c r="VV50" s="134"/>
      <c r="VW50" s="134"/>
      <c r="VX50" s="134"/>
      <c r="VY50" s="134"/>
      <c r="VZ50" s="134"/>
      <c r="WA50" s="134"/>
      <c r="WB50" s="134"/>
      <c r="WC50" s="134"/>
      <c r="WD50" s="134"/>
      <c r="WE50" s="134"/>
      <c r="WF50" s="134"/>
      <c r="WG50" s="134"/>
      <c r="WH50" s="134"/>
      <c r="WI50" s="134"/>
      <c r="WJ50" s="134"/>
      <c r="WK50" s="134"/>
      <c r="WL50" s="134"/>
      <c r="WM50" s="134"/>
      <c r="WN50" s="134"/>
      <c r="WO50" s="134"/>
      <c r="WP50" s="134"/>
      <c r="WQ50" s="134"/>
      <c r="WR50" s="134"/>
      <c r="WS50" s="134"/>
      <c r="WT50" s="134"/>
      <c r="WU50" s="134"/>
      <c r="WV50" s="134"/>
      <c r="WW50" s="134"/>
      <c r="WX50" s="134"/>
      <c r="WY50" s="134"/>
      <c r="WZ50" s="134"/>
      <c r="XA50" s="134"/>
      <c r="XB50" s="134"/>
      <c r="XC50" s="134"/>
      <c r="XD50" s="134"/>
      <c r="XE50" s="134"/>
      <c r="XF50" s="134"/>
      <c r="XG50" s="134"/>
      <c r="XH50" s="134"/>
      <c r="XI50" s="134"/>
      <c r="XJ50" s="134"/>
      <c r="XK50" s="134"/>
      <c r="XL50" s="134"/>
      <c r="XM50" s="134"/>
      <c r="XN50" s="134"/>
      <c r="XO50" s="134"/>
      <c r="XP50" s="134"/>
      <c r="XQ50" s="134"/>
      <c r="XR50" s="134"/>
      <c r="XS50" s="134"/>
      <c r="XT50" s="134"/>
      <c r="XU50" s="134"/>
      <c r="XV50" s="134"/>
      <c r="XW50" s="134"/>
      <c r="XX50" s="134"/>
      <c r="XY50" s="134"/>
      <c r="XZ50" s="134"/>
      <c r="YA50" s="134"/>
      <c r="YB50" s="134"/>
      <c r="YC50" s="134"/>
      <c r="YD50" s="134"/>
      <c r="YE50" s="134"/>
      <c r="YF50" s="134"/>
      <c r="YG50" s="134"/>
      <c r="YH50" s="134"/>
      <c r="YI50" s="134"/>
      <c r="YJ50" s="134"/>
      <c r="YK50" s="134"/>
      <c r="YL50" s="134"/>
      <c r="YM50" s="134"/>
      <c r="YN50" s="134"/>
      <c r="YO50" s="134"/>
      <c r="YP50" s="134"/>
      <c r="YQ50" s="134"/>
      <c r="YR50" s="134"/>
      <c r="YS50" s="134"/>
      <c r="YT50" s="134"/>
      <c r="YU50" s="134"/>
      <c r="YV50" s="134"/>
      <c r="YW50" s="134"/>
      <c r="YX50" s="134"/>
      <c r="YY50" s="134"/>
      <c r="YZ50" s="134"/>
      <c r="ZA50" s="134"/>
      <c r="ZB50" s="134"/>
      <c r="ZC50" s="134"/>
      <c r="ZD50" s="134"/>
      <c r="ZE50" s="134"/>
      <c r="ZF50" s="134"/>
      <c r="ZG50" s="134"/>
      <c r="ZH50" s="134"/>
      <c r="ZI50" s="134"/>
      <c r="ZJ50" s="134"/>
      <c r="ZK50" s="134"/>
      <c r="ZL50" s="134"/>
      <c r="ZM50" s="134"/>
      <c r="ZN50" s="134"/>
      <c r="ZO50" s="134"/>
      <c r="ZP50" s="134"/>
      <c r="ZQ50" s="134"/>
      <c r="ZR50" s="134"/>
      <c r="ZS50" s="134"/>
      <c r="ZT50" s="134"/>
      <c r="ZU50" s="134"/>
      <c r="ZV50" s="134"/>
      <c r="ZW50" s="134"/>
      <c r="ZX50" s="134"/>
      <c r="ZY50" s="134"/>
      <c r="ZZ50" s="134"/>
      <c r="AAA50" s="134"/>
      <c r="AAB50" s="134"/>
      <c r="AAC50" s="134"/>
      <c r="AAD50" s="134"/>
      <c r="AAE50" s="134"/>
      <c r="AAF50" s="134"/>
      <c r="AAG50" s="134"/>
      <c r="AAH50" s="134"/>
      <c r="AAI50" s="134"/>
      <c r="AAJ50" s="134"/>
      <c r="AAK50" s="134"/>
      <c r="AAL50" s="134"/>
      <c r="AAM50" s="134"/>
      <c r="AAN50" s="134"/>
      <c r="AAO50" s="134"/>
      <c r="AAP50" s="134"/>
      <c r="AAQ50" s="134"/>
      <c r="AAR50" s="134"/>
      <c r="AAS50" s="134"/>
      <c r="AAT50" s="134"/>
      <c r="AAU50" s="134"/>
      <c r="AAV50" s="134"/>
      <c r="AAW50" s="134"/>
      <c r="AAX50" s="134"/>
      <c r="AAY50" s="134"/>
      <c r="AAZ50" s="134"/>
      <c r="ABA50" s="134"/>
      <c r="ABB50" s="134"/>
      <c r="ABC50" s="134"/>
      <c r="ABD50" s="134"/>
      <c r="ABE50" s="134"/>
      <c r="ABF50" s="134"/>
      <c r="ABG50" s="134"/>
      <c r="ABH50" s="134"/>
      <c r="ABI50" s="134"/>
      <c r="ABJ50" s="134"/>
      <c r="ABK50" s="134"/>
      <c r="ABL50" s="134"/>
      <c r="ABM50" s="134"/>
      <c r="ABN50" s="134"/>
      <c r="ABO50" s="134"/>
      <c r="ABP50" s="134"/>
      <c r="ABQ50" s="134"/>
      <c r="ABR50" s="134"/>
      <c r="ABS50" s="134"/>
      <c r="ABT50" s="134"/>
      <c r="ABU50" s="134"/>
      <c r="ABV50" s="134"/>
      <c r="ABW50" s="134"/>
      <c r="ABX50" s="134"/>
      <c r="ABY50" s="134"/>
      <c r="ABZ50" s="134"/>
      <c r="ACA50" s="134"/>
      <c r="ACB50" s="134"/>
      <c r="ACC50" s="134"/>
      <c r="ACD50" s="134"/>
      <c r="ACE50" s="134"/>
      <c r="ACF50" s="134"/>
      <c r="ACG50" s="134"/>
      <c r="ACH50" s="134"/>
      <c r="ACI50" s="134"/>
      <c r="ACJ50" s="134"/>
      <c r="ACK50" s="134"/>
      <c r="ACL50" s="134"/>
      <c r="ACM50" s="134"/>
      <c r="ACN50" s="134"/>
      <c r="ACO50" s="134"/>
      <c r="ACP50" s="134"/>
      <c r="ACQ50" s="134"/>
      <c r="ACR50" s="134"/>
      <c r="ACS50" s="134"/>
      <c r="ACT50" s="134"/>
      <c r="ACU50" s="134"/>
      <c r="ACV50" s="134"/>
      <c r="ACW50" s="134"/>
      <c r="ACX50" s="134"/>
      <c r="ACY50" s="134"/>
      <c r="ACZ50" s="134"/>
      <c r="ADA50" s="134"/>
      <c r="ADB50" s="134"/>
      <c r="ADC50" s="134"/>
      <c r="ADD50" s="134"/>
      <c r="ADE50" s="134"/>
      <c r="ADF50" s="134"/>
      <c r="ADG50" s="134"/>
      <c r="ADH50" s="134"/>
      <c r="ADI50" s="134"/>
      <c r="ADJ50" s="134"/>
      <c r="ADK50" s="134"/>
      <c r="ADL50" s="134"/>
      <c r="ADM50" s="134"/>
      <c r="ADN50" s="134"/>
      <c r="ADO50" s="134"/>
      <c r="ADP50" s="134"/>
      <c r="ADQ50" s="134"/>
      <c r="ADR50" s="134"/>
      <c r="ADS50" s="134"/>
      <c r="ADT50" s="134"/>
      <c r="ADU50" s="134"/>
      <c r="ADV50" s="134"/>
      <c r="ADW50" s="134"/>
      <c r="ADX50" s="134"/>
      <c r="ADY50" s="134"/>
      <c r="ADZ50" s="134"/>
      <c r="AEA50" s="134"/>
      <c r="AEB50" s="134"/>
      <c r="AEC50" s="134"/>
      <c r="AED50" s="134"/>
      <c r="AEE50" s="134"/>
      <c r="AEF50" s="134"/>
      <c r="AEG50" s="134"/>
      <c r="AEH50" s="134"/>
      <c r="AEI50" s="134"/>
      <c r="AEJ50" s="134"/>
      <c r="AEK50" s="134"/>
      <c r="AEL50" s="134"/>
      <c r="AEM50" s="134"/>
      <c r="AEN50" s="134"/>
      <c r="AEO50" s="134"/>
      <c r="AEP50" s="134"/>
      <c r="AEQ50" s="134"/>
      <c r="AER50" s="134"/>
      <c r="AES50" s="134"/>
      <c r="AET50" s="134"/>
      <c r="AEU50" s="134"/>
      <c r="AEV50" s="134"/>
      <c r="AEW50" s="134"/>
      <c r="AEX50" s="134"/>
      <c r="AEY50" s="134"/>
      <c r="AEZ50" s="134"/>
      <c r="AFA50" s="134"/>
      <c r="AFB50" s="134"/>
      <c r="AFC50" s="134"/>
      <c r="AFD50" s="134"/>
      <c r="AFE50" s="134"/>
      <c r="AFF50" s="134"/>
      <c r="AFG50" s="134"/>
      <c r="AFH50" s="134"/>
      <c r="AFI50" s="134"/>
      <c r="AFJ50" s="134"/>
      <c r="AFK50" s="134"/>
      <c r="AFL50" s="134"/>
      <c r="AFM50" s="134"/>
      <c r="AFN50" s="134"/>
      <c r="AFO50" s="134"/>
      <c r="AFP50" s="134"/>
      <c r="AFQ50" s="134"/>
      <c r="AFR50" s="134"/>
      <c r="AFS50" s="134"/>
      <c r="AFT50" s="134"/>
      <c r="AFU50" s="134"/>
      <c r="AFV50" s="134"/>
      <c r="AFW50" s="134"/>
      <c r="AFX50" s="134"/>
      <c r="AFY50" s="134"/>
      <c r="AFZ50" s="134"/>
      <c r="AGA50" s="134"/>
      <c r="AGB50" s="134"/>
      <c r="AGC50" s="134"/>
      <c r="AGD50" s="134"/>
      <c r="AGE50" s="134"/>
      <c r="AGF50" s="134"/>
      <c r="AGG50" s="134"/>
      <c r="AGH50" s="134"/>
      <c r="AGI50" s="134"/>
      <c r="AGJ50" s="134"/>
      <c r="AGK50" s="134"/>
      <c r="AGL50" s="134"/>
      <c r="AGM50" s="134"/>
      <c r="AGN50" s="134"/>
      <c r="AGO50" s="134"/>
      <c r="AGP50" s="134"/>
      <c r="AGQ50" s="134"/>
      <c r="AGR50" s="134"/>
      <c r="AGS50" s="134"/>
      <c r="AGT50" s="134"/>
      <c r="AGU50" s="134"/>
      <c r="AGV50" s="134"/>
      <c r="AGW50" s="134"/>
      <c r="AGX50" s="134"/>
      <c r="AGY50" s="134"/>
      <c r="AGZ50" s="134"/>
      <c r="AHA50" s="134"/>
      <c r="AHB50" s="134"/>
      <c r="AHC50" s="134"/>
      <c r="AHD50" s="134"/>
      <c r="AHE50" s="134"/>
      <c r="AHF50" s="134"/>
      <c r="AHG50" s="134"/>
      <c r="AHH50" s="134"/>
      <c r="AHI50" s="134"/>
      <c r="AHJ50" s="134"/>
      <c r="AHK50" s="134"/>
      <c r="AHL50" s="134"/>
      <c r="AHM50" s="134"/>
      <c r="AHN50" s="134"/>
      <c r="AHO50" s="134"/>
      <c r="AHP50" s="134"/>
      <c r="AHQ50" s="134"/>
      <c r="AHR50" s="134"/>
      <c r="AHS50" s="134"/>
      <c r="AHT50" s="134"/>
      <c r="AHU50" s="134"/>
      <c r="AHV50" s="134"/>
      <c r="AHW50" s="134"/>
      <c r="AHX50" s="134"/>
      <c r="AHY50" s="134"/>
      <c r="AHZ50" s="134"/>
      <c r="AIA50" s="134"/>
      <c r="AIB50" s="134"/>
      <c r="AIC50" s="134"/>
      <c r="AID50" s="134"/>
      <c r="AIE50" s="134"/>
      <c r="AIF50" s="134"/>
      <c r="AIG50" s="134"/>
      <c r="AIH50" s="134"/>
      <c r="AII50" s="134"/>
      <c r="AIJ50" s="134"/>
      <c r="AIK50" s="134"/>
      <c r="AIL50" s="134"/>
      <c r="AIM50" s="134"/>
      <c r="AIN50" s="134"/>
      <c r="AIO50" s="134"/>
      <c r="AIP50" s="134"/>
      <c r="AIQ50" s="134"/>
      <c r="AIR50" s="134"/>
      <c r="AIS50" s="134"/>
      <c r="AIT50" s="134"/>
      <c r="AIU50" s="134"/>
      <c r="AIV50" s="134"/>
      <c r="AIW50" s="134"/>
      <c r="AIX50" s="134"/>
      <c r="AIY50" s="134"/>
      <c r="AIZ50" s="134"/>
      <c r="AJA50" s="134"/>
      <c r="AJB50" s="134"/>
      <c r="AJC50" s="134"/>
      <c r="AJD50" s="134"/>
      <c r="AJE50" s="134"/>
      <c r="AJF50" s="134"/>
      <c r="AJG50" s="134"/>
      <c r="AJH50" s="134"/>
      <c r="AJI50" s="134"/>
      <c r="AJJ50" s="134"/>
      <c r="AJK50" s="134"/>
      <c r="AJL50" s="134"/>
      <c r="AJM50" s="134"/>
      <c r="AJN50" s="134"/>
      <c r="AJO50" s="134"/>
      <c r="AJP50" s="134"/>
      <c r="AJQ50" s="134"/>
      <c r="AJR50" s="134"/>
      <c r="AJS50" s="134"/>
      <c r="AJT50" s="134"/>
      <c r="AJU50" s="134"/>
      <c r="AJV50" s="134"/>
      <c r="AJW50" s="134"/>
      <c r="AJX50" s="134"/>
      <c r="AJY50" s="134"/>
      <c r="AJZ50" s="134"/>
      <c r="AKA50" s="134"/>
      <c r="AKB50" s="134"/>
      <c r="AKC50" s="134"/>
      <c r="AKD50" s="134"/>
      <c r="AKE50" s="134"/>
      <c r="AKF50" s="134"/>
      <c r="AKG50" s="134"/>
      <c r="AKH50" s="134"/>
      <c r="AKI50" s="134"/>
      <c r="AKJ50" s="134"/>
      <c r="AKK50" s="134"/>
      <c r="AKL50" s="134"/>
      <c r="AKM50" s="134"/>
      <c r="AKN50" s="134"/>
      <c r="AKO50" s="134"/>
      <c r="AKP50" s="134"/>
      <c r="AKQ50" s="134"/>
      <c r="AKR50" s="134"/>
      <c r="AKS50" s="134"/>
      <c r="AKT50" s="134"/>
      <c r="AKU50" s="134"/>
      <c r="AKV50" s="134"/>
      <c r="AKW50" s="134"/>
      <c r="AKX50" s="134"/>
      <c r="AKY50" s="134"/>
      <c r="AKZ50" s="134"/>
      <c r="ALA50" s="134"/>
      <c r="ALB50" s="134"/>
      <c r="ALC50" s="134"/>
      <c r="ALD50" s="134"/>
      <c r="ALE50" s="134"/>
      <c r="ALF50" s="134"/>
      <c r="ALG50" s="134"/>
      <c r="ALH50" s="134"/>
      <c r="ALI50" s="134"/>
      <c r="ALJ50" s="134"/>
      <c r="ALK50" s="134"/>
      <c r="ALL50" s="134"/>
      <c r="ALM50" s="134"/>
      <c r="ALN50" s="134"/>
      <c r="ALO50" s="134"/>
      <c r="ALP50" s="134"/>
      <c r="ALQ50" s="134"/>
      <c r="ALR50" s="134"/>
      <c r="ALS50" s="134"/>
      <c r="ALT50" s="134"/>
      <c r="ALU50" s="134"/>
      <c r="ALV50" s="134"/>
      <c r="ALW50" s="134"/>
      <c r="ALX50" s="134"/>
      <c r="ALY50" s="134"/>
      <c r="ALZ50" s="134"/>
      <c r="AMA50" s="134"/>
      <c r="AMB50" s="134"/>
      <c r="AMC50" s="134"/>
      <c r="AMD50" s="134"/>
      <c r="AME50" s="134"/>
      <c r="AMF50" s="134"/>
      <c r="AMG50" s="134"/>
      <c r="AMH50" s="134"/>
      <c r="AMI50" s="134"/>
      <c r="AMJ50" s="134"/>
    </row>
    <row r="51" customFormat="false" ht="12.8" hidden="false" customHeight="false" outlineLevel="0" collapsed="false">
      <c r="A51" s="143" t="s">
        <v>179</v>
      </c>
      <c r="B51" s="136" t="s">
        <v>180</v>
      </c>
      <c r="C51" s="138" t="n">
        <v>6400559.34</v>
      </c>
      <c r="D51" s="138" t="n">
        <v>6400559.34</v>
      </c>
      <c r="E51" s="138" t="n">
        <f aca="false">D51-C51</f>
        <v>0</v>
      </c>
      <c r="F51" s="138"/>
      <c r="G51" s="138" t="n">
        <f aca="false">H51-F51</f>
        <v>0</v>
      </c>
      <c r="H51" s="6" t="n">
        <f aca="false">D51-C51</f>
        <v>0</v>
      </c>
      <c r="I51" s="5" t="n">
        <f aca="false">K51+L51+M51+N51+O51+P51</f>
        <v>0</v>
      </c>
      <c r="J51" s="132" t="n">
        <f aca="false">I51-H51</f>
        <v>0</v>
      </c>
      <c r="K51" s="139"/>
      <c r="L51" s="5"/>
      <c r="M51" s="5"/>
      <c r="N51" s="5"/>
      <c r="O51" s="5"/>
      <c r="Q51" s="6"/>
      <c r="R51" s="6"/>
    </row>
    <row r="52" customFormat="false" ht="12.8" hidden="false" customHeight="false" outlineLevel="0" collapsed="false">
      <c r="A52" s="143" t="s">
        <v>181</v>
      </c>
      <c r="B52" s="136" t="s">
        <v>182</v>
      </c>
      <c r="C52" s="138" t="n">
        <v>53883500</v>
      </c>
      <c r="D52" s="138" t="n">
        <v>53659188</v>
      </c>
      <c r="E52" s="138" t="n">
        <f aca="false">D52-C52</f>
        <v>-224312</v>
      </c>
      <c r="F52" s="138" t="n">
        <f aca="false">O52</f>
        <v>0</v>
      </c>
      <c r="G52" s="138" t="n">
        <f aca="false">H52-F52</f>
        <v>-224312</v>
      </c>
      <c r="H52" s="6" t="n">
        <f aca="false">D52-C52</f>
        <v>-224312</v>
      </c>
      <c r="I52" s="5" t="n">
        <f aca="false">K52+L52+M52+N52+O52+P52</f>
        <v>0</v>
      </c>
      <c r="J52" s="132" t="n">
        <f aca="false">I52-H52</f>
        <v>224312</v>
      </c>
      <c r="K52" s="5"/>
      <c r="L52" s="5"/>
      <c r="M52" s="5"/>
      <c r="N52" s="5"/>
      <c r="O52" s="41"/>
      <c r="Q52" s="6"/>
      <c r="R52" s="6"/>
    </row>
    <row r="53" customFormat="false" ht="13.8" hidden="false" customHeight="false" outlineLevel="0" collapsed="false">
      <c r="A53" s="143" t="s">
        <v>183</v>
      </c>
      <c r="B53" s="136" t="s">
        <v>184</v>
      </c>
      <c r="C53" s="138" t="n">
        <v>2031148.5</v>
      </c>
      <c r="D53" s="138" t="n">
        <v>2031148.5</v>
      </c>
      <c r="E53" s="138" t="n">
        <f aca="false">D53-C53</f>
        <v>0</v>
      </c>
      <c r="F53" s="138" t="n">
        <f aca="false">O53</f>
        <v>0</v>
      </c>
      <c r="G53" s="138" t="n">
        <f aca="false">H53-F53</f>
        <v>0</v>
      </c>
      <c r="H53" s="6" t="n">
        <f aca="false">D53-C53</f>
        <v>0</v>
      </c>
      <c r="I53" s="5" t="n">
        <f aca="false">K53+L53+M53+N53+O53+P53</f>
        <v>0</v>
      </c>
      <c r="J53" s="132" t="n">
        <f aca="false">I53-H53</f>
        <v>0</v>
      </c>
      <c r="K53" s="148"/>
      <c r="L53" s="139"/>
      <c r="M53" s="5"/>
      <c r="N53" s="5"/>
      <c r="Q53" s="6"/>
      <c r="R53" s="6"/>
    </row>
    <row r="54" customFormat="false" ht="12.8" hidden="false" customHeight="false" outlineLevel="0" collapsed="false">
      <c r="A54" s="143" t="s">
        <v>185</v>
      </c>
      <c r="B54" s="136" t="s">
        <v>186</v>
      </c>
      <c r="C54" s="138" t="n">
        <v>3724070</v>
      </c>
      <c r="D54" s="138" t="n">
        <v>3728070</v>
      </c>
      <c r="E54" s="138" t="n">
        <f aca="false">D54-C54</f>
        <v>4000</v>
      </c>
      <c r="F54" s="138"/>
      <c r="G54" s="138" t="n">
        <f aca="false">H54-F54</f>
        <v>4000</v>
      </c>
      <c r="H54" s="6" t="n">
        <f aca="false">D54-C54</f>
        <v>4000</v>
      </c>
      <c r="I54" s="5" t="n">
        <f aca="false">K54+L54+M54+N54+O54+P54</f>
        <v>0</v>
      </c>
      <c r="J54" s="132" t="n">
        <f aca="false">I54-H54</f>
        <v>-4000</v>
      </c>
      <c r="K54" s="139"/>
      <c r="L54" s="5"/>
      <c r="M54" s="5"/>
      <c r="N54" s="5"/>
      <c r="Q54" s="6"/>
      <c r="R54" s="6"/>
    </row>
    <row r="55" customFormat="false" ht="12.75" hidden="false" customHeight="false" outlineLevel="0" collapsed="false">
      <c r="A55" s="128" t="s">
        <v>187</v>
      </c>
      <c r="B55" s="129" t="s">
        <v>188</v>
      </c>
      <c r="C55" s="130" t="n">
        <f aca="false">C56+C58+C57</f>
        <v>103155753.81</v>
      </c>
      <c r="D55" s="130" t="n">
        <f aca="false">D56+D58+D57</f>
        <v>102848553.81</v>
      </c>
      <c r="E55" s="130" t="n">
        <f aca="false">E56+E58+E57</f>
        <v>-307200</v>
      </c>
      <c r="F55" s="130" t="n">
        <f aca="false">F56+F58+F57</f>
        <v>49300</v>
      </c>
      <c r="G55" s="130" t="n">
        <f aca="false">G56+G58+G57</f>
        <v>-356500</v>
      </c>
      <c r="H55" s="23" t="n">
        <f aca="false">D55-C55</f>
        <v>-307200</v>
      </c>
      <c r="I55" s="5" t="n">
        <f aca="false">K55+L55+M55+N55+O55+P55</f>
        <v>0</v>
      </c>
      <c r="J55" s="132"/>
      <c r="K55" s="22"/>
      <c r="L55" s="22"/>
      <c r="M55" s="22"/>
      <c r="N55" s="22"/>
      <c r="O55" s="32"/>
      <c r="P55" s="133"/>
      <c r="Q55" s="23"/>
      <c r="R55" s="23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  <c r="IW55" s="134"/>
      <c r="IX55" s="134"/>
      <c r="IY55" s="134"/>
      <c r="IZ55" s="134"/>
      <c r="JA55" s="134"/>
      <c r="JB55" s="134"/>
      <c r="JC55" s="134"/>
      <c r="JD55" s="134"/>
      <c r="JE55" s="134"/>
      <c r="JF55" s="134"/>
      <c r="JG55" s="134"/>
      <c r="JH55" s="134"/>
      <c r="JI55" s="134"/>
      <c r="JJ55" s="134"/>
      <c r="JK55" s="134"/>
      <c r="JL55" s="134"/>
      <c r="JM55" s="134"/>
      <c r="JN55" s="134"/>
      <c r="JO55" s="134"/>
      <c r="JP55" s="134"/>
      <c r="JQ55" s="134"/>
      <c r="JR55" s="134"/>
      <c r="JS55" s="134"/>
      <c r="JT55" s="134"/>
      <c r="JU55" s="134"/>
      <c r="JV55" s="134"/>
      <c r="JW55" s="134"/>
      <c r="JX55" s="134"/>
      <c r="JY55" s="134"/>
      <c r="JZ55" s="134"/>
      <c r="KA55" s="134"/>
      <c r="KB55" s="134"/>
      <c r="KC55" s="134"/>
      <c r="KD55" s="134"/>
      <c r="KE55" s="134"/>
      <c r="KF55" s="134"/>
      <c r="KG55" s="134"/>
      <c r="KH55" s="134"/>
      <c r="KI55" s="134"/>
      <c r="KJ55" s="134"/>
      <c r="KK55" s="134"/>
      <c r="KL55" s="134"/>
      <c r="KM55" s="134"/>
      <c r="KN55" s="134"/>
      <c r="KO55" s="134"/>
      <c r="KP55" s="134"/>
      <c r="KQ55" s="134"/>
      <c r="KR55" s="134"/>
      <c r="KS55" s="134"/>
      <c r="KT55" s="134"/>
      <c r="KU55" s="134"/>
      <c r="KV55" s="134"/>
      <c r="KW55" s="134"/>
      <c r="KX55" s="134"/>
      <c r="KY55" s="134"/>
      <c r="KZ55" s="134"/>
      <c r="LA55" s="134"/>
      <c r="LB55" s="134"/>
      <c r="LC55" s="134"/>
      <c r="LD55" s="134"/>
      <c r="LE55" s="134"/>
      <c r="LF55" s="134"/>
      <c r="LG55" s="134"/>
      <c r="LH55" s="134"/>
      <c r="LI55" s="134"/>
      <c r="LJ55" s="134"/>
      <c r="LK55" s="134"/>
      <c r="LL55" s="134"/>
      <c r="LM55" s="134"/>
      <c r="LN55" s="134"/>
      <c r="LO55" s="134"/>
      <c r="LP55" s="134"/>
      <c r="LQ55" s="134"/>
      <c r="LR55" s="134"/>
      <c r="LS55" s="134"/>
      <c r="LT55" s="134"/>
      <c r="LU55" s="134"/>
      <c r="LV55" s="134"/>
      <c r="LW55" s="134"/>
      <c r="LX55" s="134"/>
      <c r="LY55" s="134"/>
      <c r="LZ55" s="134"/>
      <c r="MA55" s="134"/>
      <c r="MB55" s="134"/>
      <c r="MC55" s="134"/>
      <c r="MD55" s="134"/>
      <c r="ME55" s="134"/>
      <c r="MF55" s="134"/>
      <c r="MG55" s="134"/>
      <c r="MH55" s="134"/>
      <c r="MI55" s="134"/>
      <c r="MJ55" s="134"/>
      <c r="MK55" s="134"/>
      <c r="ML55" s="134"/>
      <c r="MM55" s="134"/>
      <c r="MN55" s="134"/>
      <c r="MO55" s="134"/>
      <c r="MP55" s="134"/>
      <c r="MQ55" s="134"/>
      <c r="MR55" s="134"/>
      <c r="MS55" s="134"/>
      <c r="MT55" s="134"/>
      <c r="MU55" s="134"/>
      <c r="MV55" s="134"/>
      <c r="MW55" s="134"/>
      <c r="MX55" s="134"/>
      <c r="MY55" s="134"/>
      <c r="MZ55" s="134"/>
      <c r="NA55" s="134"/>
      <c r="NB55" s="134"/>
      <c r="NC55" s="134"/>
      <c r="ND55" s="134"/>
      <c r="NE55" s="134"/>
      <c r="NF55" s="134"/>
      <c r="NG55" s="134"/>
      <c r="NH55" s="134"/>
      <c r="NI55" s="134"/>
      <c r="NJ55" s="134"/>
      <c r="NK55" s="134"/>
      <c r="NL55" s="134"/>
      <c r="NM55" s="134"/>
      <c r="NN55" s="134"/>
      <c r="NO55" s="134"/>
      <c r="NP55" s="134"/>
      <c r="NQ55" s="134"/>
      <c r="NR55" s="134"/>
      <c r="NS55" s="134"/>
      <c r="NT55" s="134"/>
      <c r="NU55" s="134"/>
      <c r="NV55" s="134"/>
      <c r="NW55" s="134"/>
      <c r="NX55" s="134"/>
      <c r="NY55" s="134"/>
      <c r="NZ55" s="134"/>
      <c r="OA55" s="134"/>
      <c r="OB55" s="134"/>
      <c r="OC55" s="134"/>
      <c r="OD55" s="134"/>
      <c r="OE55" s="134"/>
      <c r="OF55" s="134"/>
      <c r="OG55" s="134"/>
      <c r="OH55" s="134"/>
      <c r="OI55" s="134"/>
      <c r="OJ55" s="134"/>
      <c r="OK55" s="134"/>
      <c r="OL55" s="134"/>
      <c r="OM55" s="134"/>
      <c r="ON55" s="134"/>
      <c r="OO55" s="134"/>
      <c r="OP55" s="134"/>
      <c r="OQ55" s="134"/>
      <c r="OR55" s="134"/>
      <c r="OS55" s="134"/>
      <c r="OT55" s="134"/>
      <c r="OU55" s="134"/>
      <c r="OV55" s="134"/>
      <c r="OW55" s="134"/>
      <c r="OX55" s="134"/>
      <c r="OY55" s="134"/>
      <c r="OZ55" s="134"/>
      <c r="PA55" s="134"/>
      <c r="PB55" s="134"/>
      <c r="PC55" s="134"/>
      <c r="PD55" s="134"/>
      <c r="PE55" s="134"/>
      <c r="PF55" s="134"/>
      <c r="PG55" s="134"/>
      <c r="PH55" s="134"/>
      <c r="PI55" s="134"/>
      <c r="PJ55" s="134"/>
      <c r="PK55" s="134"/>
      <c r="PL55" s="134"/>
      <c r="PM55" s="134"/>
      <c r="PN55" s="134"/>
      <c r="PO55" s="134"/>
      <c r="PP55" s="134"/>
      <c r="PQ55" s="134"/>
      <c r="PR55" s="134"/>
      <c r="PS55" s="134"/>
      <c r="PT55" s="134"/>
      <c r="PU55" s="134"/>
      <c r="PV55" s="134"/>
      <c r="PW55" s="134"/>
      <c r="PX55" s="134"/>
      <c r="PY55" s="134"/>
      <c r="PZ55" s="134"/>
      <c r="QA55" s="134"/>
      <c r="QB55" s="134"/>
      <c r="QC55" s="134"/>
      <c r="QD55" s="134"/>
      <c r="QE55" s="134"/>
      <c r="QF55" s="134"/>
      <c r="QG55" s="134"/>
      <c r="QH55" s="134"/>
      <c r="QI55" s="134"/>
      <c r="QJ55" s="134"/>
      <c r="QK55" s="134"/>
      <c r="QL55" s="134"/>
      <c r="QM55" s="134"/>
      <c r="QN55" s="134"/>
      <c r="QO55" s="134"/>
      <c r="QP55" s="134"/>
      <c r="QQ55" s="134"/>
      <c r="QR55" s="134"/>
      <c r="QS55" s="134"/>
      <c r="QT55" s="134"/>
      <c r="QU55" s="134"/>
      <c r="QV55" s="134"/>
      <c r="QW55" s="134"/>
      <c r="QX55" s="134"/>
      <c r="QY55" s="134"/>
      <c r="QZ55" s="134"/>
      <c r="RA55" s="134"/>
      <c r="RB55" s="134"/>
      <c r="RC55" s="134"/>
      <c r="RD55" s="134"/>
      <c r="RE55" s="134"/>
      <c r="RF55" s="134"/>
      <c r="RG55" s="134"/>
      <c r="RH55" s="134"/>
      <c r="RI55" s="134"/>
      <c r="RJ55" s="134"/>
      <c r="RK55" s="134"/>
      <c r="RL55" s="134"/>
      <c r="RM55" s="134"/>
      <c r="RN55" s="134"/>
      <c r="RO55" s="134"/>
      <c r="RP55" s="134"/>
      <c r="RQ55" s="134"/>
      <c r="RR55" s="134"/>
      <c r="RS55" s="134"/>
      <c r="RT55" s="134"/>
      <c r="RU55" s="134"/>
      <c r="RV55" s="134"/>
      <c r="RW55" s="134"/>
      <c r="RX55" s="134"/>
      <c r="RY55" s="134"/>
      <c r="RZ55" s="134"/>
      <c r="SA55" s="134"/>
      <c r="SB55" s="134"/>
      <c r="SC55" s="134"/>
      <c r="SD55" s="134"/>
      <c r="SE55" s="134"/>
      <c r="SF55" s="134"/>
      <c r="SG55" s="134"/>
      <c r="SH55" s="134"/>
      <c r="SI55" s="134"/>
      <c r="SJ55" s="134"/>
      <c r="SK55" s="134"/>
      <c r="SL55" s="134"/>
      <c r="SM55" s="134"/>
      <c r="SN55" s="134"/>
      <c r="SO55" s="134"/>
      <c r="SP55" s="134"/>
      <c r="SQ55" s="134"/>
      <c r="SR55" s="134"/>
      <c r="SS55" s="134"/>
      <c r="ST55" s="134"/>
      <c r="SU55" s="134"/>
      <c r="SV55" s="134"/>
      <c r="SW55" s="134"/>
      <c r="SX55" s="134"/>
      <c r="SY55" s="134"/>
      <c r="SZ55" s="134"/>
      <c r="TA55" s="134"/>
      <c r="TB55" s="134"/>
      <c r="TC55" s="134"/>
      <c r="TD55" s="134"/>
      <c r="TE55" s="134"/>
      <c r="TF55" s="134"/>
      <c r="TG55" s="134"/>
      <c r="TH55" s="134"/>
      <c r="TI55" s="134"/>
      <c r="TJ55" s="134"/>
      <c r="TK55" s="134"/>
      <c r="TL55" s="134"/>
      <c r="TM55" s="134"/>
      <c r="TN55" s="134"/>
      <c r="TO55" s="134"/>
      <c r="TP55" s="134"/>
      <c r="TQ55" s="134"/>
      <c r="TR55" s="134"/>
      <c r="TS55" s="134"/>
      <c r="TT55" s="134"/>
      <c r="TU55" s="134"/>
      <c r="TV55" s="134"/>
      <c r="TW55" s="134"/>
      <c r="TX55" s="134"/>
      <c r="TY55" s="134"/>
      <c r="TZ55" s="134"/>
      <c r="UA55" s="134"/>
      <c r="UB55" s="134"/>
      <c r="UC55" s="134"/>
      <c r="UD55" s="134"/>
      <c r="UE55" s="134"/>
      <c r="UF55" s="134"/>
      <c r="UG55" s="134"/>
      <c r="UH55" s="134"/>
      <c r="UI55" s="134"/>
      <c r="UJ55" s="134"/>
      <c r="UK55" s="134"/>
      <c r="UL55" s="134"/>
      <c r="UM55" s="134"/>
      <c r="UN55" s="134"/>
      <c r="UO55" s="134"/>
      <c r="UP55" s="134"/>
      <c r="UQ55" s="134"/>
      <c r="UR55" s="134"/>
      <c r="US55" s="134"/>
      <c r="UT55" s="134"/>
      <c r="UU55" s="134"/>
      <c r="UV55" s="134"/>
      <c r="UW55" s="134"/>
      <c r="UX55" s="134"/>
      <c r="UY55" s="134"/>
      <c r="UZ55" s="134"/>
      <c r="VA55" s="134"/>
      <c r="VB55" s="134"/>
      <c r="VC55" s="134"/>
      <c r="VD55" s="134"/>
      <c r="VE55" s="134"/>
      <c r="VF55" s="134"/>
      <c r="VG55" s="134"/>
      <c r="VH55" s="134"/>
      <c r="VI55" s="134"/>
      <c r="VJ55" s="134"/>
      <c r="VK55" s="134"/>
      <c r="VL55" s="134"/>
      <c r="VM55" s="134"/>
      <c r="VN55" s="134"/>
      <c r="VO55" s="134"/>
      <c r="VP55" s="134"/>
      <c r="VQ55" s="134"/>
      <c r="VR55" s="134"/>
      <c r="VS55" s="134"/>
      <c r="VT55" s="134"/>
      <c r="VU55" s="134"/>
      <c r="VV55" s="134"/>
      <c r="VW55" s="134"/>
      <c r="VX55" s="134"/>
      <c r="VY55" s="134"/>
      <c r="VZ55" s="134"/>
      <c r="WA55" s="134"/>
      <c r="WB55" s="134"/>
      <c r="WC55" s="134"/>
      <c r="WD55" s="134"/>
      <c r="WE55" s="134"/>
      <c r="WF55" s="134"/>
      <c r="WG55" s="134"/>
      <c r="WH55" s="134"/>
      <c r="WI55" s="134"/>
      <c r="WJ55" s="134"/>
      <c r="WK55" s="134"/>
      <c r="WL55" s="134"/>
      <c r="WM55" s="134"/>
      <c r="WN55" s="134"/>
      <c r="WO55" s="134"/>
      <c r="WP55" s="134"/>
      <c r="WQ55" s="134"/>
      <c r="WR55" s="134"/>
      <c r="WS55" s="134"/>
      <c r="WT55" s="134"/>
      <c r="WU55" s="134"/>
      <c r="WV55" s="134"/>
      <c r="WW55" s="134"/>
      <c r="WX55" s="134"/>
      <c r="WY55" s="134"/>
      <c r="WZ55" s="134"/>
      <c r="XA55" s="134"/>
      <c r="XB55" s="134"/>
      <c r="XC55" s="134"/>
      <c r="XD55" s="134"/>
      <c r="XE55" s="134"/>
      <c r="XF55" s="134"/>
      <c r="XG55" s="134"/>
      <c r="XH55" s="134"/>
      <c r="XI55" s="134"/>
      <c r="XJ55" s="134"/>
      <c r="XK55" s="134"/>
      <c r="XL55" s="134"/>
      <c r="XM55" s="134"/>
      <c r="XN55" s="134"/>
      <c r="XO55" s="134"/>
      <c r="XP55" s="134"/>
      <c r="XQ55" s="134"/>
      <c r="XR55" s="134"/>
      <c r="XS55" s="134"/>
      <c r="XT55" s="134"/>
      <c r="XU55" s="134"/>
      <c r="XV55" s="134"/>
      <c r="XW55" s="134"/>
      <c r="XX55" s="134"/>
      <c r="XY55" s="134"/>
      <c r="XZ55" s="134"/>
      <c r="YA55" s="134"/>
      <c r="YB55" s="134"/>
      <c r="YC55" s="134"/>
      <c r="YD55" s="134"/>
      <c r="YE55" s="134"/>
      <c r="YF55" s="134"/>
      <c r="YG55" s="134"/>
      <c r="YH55" s="134"/>
      <c r="YI55" s="134"/>
      <c r="YJ55" s="134"/>
      <c r="YK55" s="134"/>
      <c r="YL55" s="134"/>
      <c r="YM55" s="134"/>
      <c r="YN55" s="134"/>
      <c r="YO55" s="134"/>
      <c r="YP55" s="134"/>
      <c r="YQ55" s="134"/>
      <c r="YR55" s="134"/>
      <c r="YS55" s="134"/>
      <c r="YT55" s="134"/>
      <c r="YU55" s="134"/>
      <c r="YV55" s="134"/>
      <c r="YW55" s="134"/>
      <c r="YX55" s="134"/>
      <c r="YY55" s="134"/>
      <c r="YZ55" s="134"/>
      <c r="ZA55" s="134"/>
      <c r="ZB55" s="134"/>
      <c r="ZC55" s="134"/>
      <c r="ZD55" s="134"/>
      <c r="ZE55" s="134"/>
      <c r="ZF55" s="134"/>
      <c r="ZG55" s="134"/>
      <c r="ZH55" s="134"/>
      <c r="ZI55" s="134"/>
      <c r="ZJ55" s="134"/>
      <c r="ZK55" s="134"/>
      <c r="ZL55" s="134"/>
      <c r="ZM55" s="134"/>
      <c r="ZN55" s="134"/>
      <c r="ZO55" s="134"/>
      <c r="ZP55" s="134"/>
      <c r="ZQ55" s="134"/>
      <c r="ZR55" s="134"/>
      <c r="ZS55" s="134"/>
      <c r="ZT55" s="134"/>
      <c r="ZU55" s="134"/>
      <c r="ZV55" s="134"/>
      <c r="ZW55" s="134"/>
      <c r="ZX55" s="134"/>
      <c r="ZY55" s="134"/>
      <c r="ZZ55" s="134"/>
      <c r="AAA55" s="134"/>
      <c r="AAB55" s="134"/>
      <c r="AAC55" s="134"/>
      <c r="AAD55" s="134"/>
      <c r="AAE55" s="134"/>
      <c r="AAF55" s="134"/>
      <c r="AAG55" s="134"/>
      <c r="AAH55" s="134"/>
      <c r="AAI55" s="134"/>
      <c r="AAJ55" s="134"/>
      <c r="AAK55" s="134"/>
      <c r="AAL55" s="134"/>
      <c r="AAM55" s="134"/>
      <c r="AAN55" s="134"/>
      <c r="AAO55" s="134"/>
      <c r="AAP55" s="134"/>
      <c r="AAQ55" s="134"/>
      <c r="AAR55" s="134"/>
      <c r="AAS55" s="134"/>
      <c r="AAT55" s="134"/>
      <c r="AAU55" s="134"/>
      <c r="AAV55" s="134"/>
      <c r="AAW55" s="134"/>
      <c r="AAX55" s="134"/>
      <c r="AAY55" s="134"/>
      <c r="AAZ55" s="134"/>
      <c r="ABA55" s="134"/>
      <c r="ABB55" s="134"/>
      <c r="ABC55" s="134"/>
      <c r="ABD55" s="134"/>
      <c r="ABE55" s="134"/>
      <c r="ABF55" s="134"/>
      <c r="ABG55" s="134"/>
      <c r="ABH55" s="134"/>
      <c r="ABI55" s="134"/>
      <c r="ABJ55" s="134"/>
      <c r="ABK55" s="134"/>
      <c r="ABL55" s="134"/>
      <c r="ABM55" s="134"/>
      <c r="ABN55" s="134"/>
      <c r="ABO55" s="134"/>
      <c r="ABP55" s="134"/>
      <c r="ABQ55" s="134"/>
      <c r="ABR55" s="134"/>
      <c r="ABS55" s="134"/>
      <c r="ABT55" s="134"/>
      <c r="ABU55" s="134"/>
      <c r="ABV55" s="134"/>
      <c r="ABW55" s="134"/>
      <c r="ABX55" s="134"/>
      <c r="ABY55" s="134"/>
      <c r="ABZ55" s="134"/>
      <c r="ACA55" s="134"/>
      <c r="ACB55" s="134"/>
      <c r="ACC55" s="134"/>
      <c r="ACD55" s="134"/>
      <c r="ACE55" s="134"/>
      <c r="ACF55" s="134"/>
      <c r="ACG55" s="134"/>
      <c r="ACH55" s="134"/>
      <c r="ACI55" s="134"/>
      <c r="ACJ55" s="134"/>
      <c r="ACK55" s="134"/>
      <c r="ACL55" s="134"/>
      <c r="ACM55" s="134"/>
      <c r="ACN55" s="134"/>
      <c r="ACO55" s="134"/>
      <c r="ACP55" s="134"/>
      <c r="ACQ55" s="134"/>
      <c r="ACR55" s="134"/>
      <c r="ACS55" s="134"/>
      <c r="ACT55" s="134"/>
      <c r="ACU55" s="134"/>
      <c r="ACV55" s="134"/>
      <c r="ACW55" s="134"/>
      <c r="ACX55" s="134"/>
      <c r="ACY55" s="134"/>
      <c r="ACZ55" s="134"/>
      <c r="ADA55" s="134"/>
      <c r="ADB55" s="134"/>
      <c r="ADC55" s="134"/>
      <c r="ADD55" s="134"/>
      <c r="ADE55" s="134"/>
      <c r="ADF55" s="134"/>
      <c r="ADG55" s="134"/>
      <c r="ADH55" s="134"/>
      <c r="ADI55" s="134"/>
      <c r="ADJ55" s="134"/>
      <c r="ADK55" s="134"/>
      <c r="ADL55" s="134"/>
      <c r="ADM55" s="134"/>
      <c r="ADN55" s="134"/>
      <c r="ADO55" s="134"/>
      <c r="ADP55" s="134"/>
      <c r="ADQ55" s="134"/>
      <c r="ADR55" s="134"/>
      <c r="ADS55" s="134"/>
      <c r="ADT55" s="134"/>
      <c r="ADU55" s="134"/>
      <c r="ADV55" s="134"/>
      <c r="ADW55" s="134"/>
      <c r="ADX55" s="134"/>
      <c r="ADY55" s="134"/>
      <c r="ADZ55" s="134"/>
      <c r="AEA55" s="134"/>
      <c r="AEB55" s="134"/>
      <c r="AEC55" s="134"/>
      <c r="AED55" s="134"/>
      <c r="AEE55" s="134"/>
      <c r="AEF55" s="134"/>
      <c r="AEG55" s="134"/>
      <c r="AEH55" s="134"/>
      <c r="AEI55" s="134"/>
      <c r="AEJ55" s="134"/>
      <c r="AEK55" s="134"/>
      <c r="AEL55" s="134"/>
      <c r="AEM55" s="134"/>
      <c r="AEN55" s="134"/>
      <c r="AEO55" s="134"/>
      <c r="AEP55" s="134"/>
      <c r="AEQ55" s="134"/>
      <c r="AER55" s="134"/>
      <c r="AES55" s="134"/>
      <c r="AET55" s="134"/>
      <c r="AEU55" s="134"/>
      <c r="AEV55" s="134"/>
      <c r="AEW55" s="134"/>
      <c r="AEX55" s="134"/>
      <c r="AEY55" s="134"/>
      <c r="AEZ55" s="134"/>
      <c r="AFA55" s="134"/>
      <c r="AFB55" s="134"/>
      <c r="AFC55" s="134"/>
      <c r="AFD55" s="134"/>
      <c r="AFE55" s="134"/>
      <c r="AFF55" s="134"/>
      <c r="AFG55" s="134"/>
      <c r="AFH55" s="134"/>
      <c r="AFI55" s="134"/>
      <c r="AFJ55" s="134"/>
      <c r="AFK55" s="134"/>
      <c r="AFL55" s="134"/>
      <c r="AFM55" s="134"/>
      <c r="AFN55" s="134"/>
      <c r="AFO55" s="134"/>
      <c r="AFP55" s="134"/>
      <c r="AFQ55" s="134"/>
      <c r="AFR55" s="134"/>
      <c r="AFS55" s="134"/>
      <c r="AFT55" s="134"/>
      <c r="AFU55" s="134"/>
      <c r="AFV55" s="134"/>
      <c r="AFW55" s="134"/>
      <c r="AFX55" s="134"/>
      <c r="AFY55" s="134"/>
      <c r="AFZ55" s="134"/>
      <c r="AGA55" s="134"/>
      <c r="AGB55" s="134"/>
      <c r="AGC55" s="134"/>
      <c r="AGD55" s="134"/>
      <c r="AGE55" s="134"/>
      <c r="AGF55" s="134"/>
      <c r="AGG55" s="134"/>
      <c r="AGH55" s="134"/>
      <c r="AGI55" s="134"/>
      <c r="AGJ55" s="134"/>
      <c r="AGK55" s="134"/>
      <c r="AGL55" s="134"/>
      <c r="AGM55" s="134"/>
      <c r="AGN55" s="134"/>
      <c r="AGO55" s="134"/>
      <c r="AGP55" s="134"/>
      <c r="AGQ55" s="134"/>
      <c r="AGR55" s="134"/>
      <c r="AGS55" s="134"/>
      <c r="AGT55" s="134"/>
      <c r="AGU55" s="134"/>
      <c r="AGV55" s="134"/>
      <c r="AGW55" s="134"/>
      <c r="AGX55" s="134"/>
      <c r="AGY55" s="134"/>
      <c r="AGZ55" s="134"/>
      <c r="AHA55" s="134"/>
      <c r="AHB55" s="134"/>
      <c r="AHC55" s="134"/>
      <c r="AHD55" s="134"/>
      <c r="AHE55" s="134"/>
      <c r="AHF55" s="134"/>
      <c r="AHG55" s="134"/>
      <c r="AHH55" s="134"/>
      <c r="AHI55" s="134"/>
      <c r="AHJ55" s="134"/>
      <c r="AHK55" s="134"/>
      <c r="AHL55" s="134"/>
      <c r="AHM55" s="134"/>
      <c r="AHN55" s="134"/>
      <c r="AHO55" s="134"/>
      <c r="AHP55" s="134"/>
      <c r="AHQ55" s="134"/>
      <c r="AHR55" s="134"/>
      <c r="AHS55" s="134"/>
      <c r="AHT55" s="134"/>
      <c r="AHU55" s="134"/>
      <c r="AHV55" s="134"/>
      <c r="AHW55" s="134"/>
      <c r="AHX55" s="134"/>
      <c r="AHY55" s="134"/>
      <c r="AHZ55" s="134"/>
      <c r="AIA55" s="134"/>
      <c r="AIB55" s="134"/>
      <c r="AIC55" s="134"/>
      <c r="AID55" s="134"/>
      <c r="AIE55" s="134"/>
      <c r="AIF55" s="134"/>
      <c r="AIG55" s="134"/>
      <c r="AIH55" s="134"/>
      <c r="AII55" s="134"/>
      <c r="AIJ55" s="134"/>
      <c r="AIK55" s="134"/>
      <c r="AIL55" s="134"/>
      <c r="AIM55" s="134"/>
      <c r="AIN55" s="134"/>
      <c r="AIO55" s="134"/>
      <c r="AIP55" s="134"/>
      <c r="AIQ55" s="134"/>
      <c r="AIR55" s="134"/>
      <c r="AIS55" s="134"/>
      <c r="AIT55" s="134"/>
      <c r="AIU55" s="134"/>
      <c r="AIV55" s="134"/>
      <c r="AIW55" s="134"/>
      <c r="AIX55" s="134"/>
      <c r="AIY55" s="134"/>
      <c r="AIZ55" s="134"/>
      <c r="AJA55" s="134"/>
      <c r="AJB55" s="134"/>
      <c r="AJC55" s="134"/>
      <c r="AJD55" s="134"/>
      <c r="AJE55" s="134"/>
      <c r="AJF55" s="134"/>
      <c r="AJG55" s="134"/>
      <c r="AJH55" s="134"/>
      <c r="AJI55" s="134"/>
      <c r="AJJ55" s="134"/>
      <c r="AJK55" s="134"/>
      <c r="AJL55" s="134"/>
      <c r="AJM55" s="134"/>
      <c r="AJN55" s="134"/>
      <c r="AJO55" s="134"/>
      <c r="AJP55" s="134"/>
      <c r="AJQ55" s="134"/>
      <c r="AJR55" s="134"/>
      <c r="AJS55" s="134"/>
      <c r="AJT55" s="134"/>
      <c r="AJU55" s="134"/>
      <c r="AJV55" s="134"/>
      <c r="AJW55" s="134"/>
      <c r="AJX55" s="134"/>
      <c r="AJY55" s="134"/>
      <c r="AJZ55" s="134"/>
      <c r="AKA55" s="134"/>
      <c r="AKB55" s="134"/>
      <c r="AKC55" s="134"/>
      <c r="AKD55" s="134"/>
      <c r="AKE55" s="134"/>
      <c r="AKF55" s="134"/>
      <c r="AKG55" s="134"/>
      <c r="AKH55" s="134"/>
      <c r="AKI55" s="134"/>
      <c r="AKJ55" s="134"/>
      <c r="AKK55" s="134"/>
      <c r="AKL55" s="134"/>
      <c r="AKM55" s="134"/>
      <c r="AKN55" s="134"/>
      <c r="AKO55" s="134"/>
      <c r="AKP55" s="134"/>
      <c r="AKQ55" s="134"/>
      <c r="AKR55" s="134"/>
      <c r="AKS55" s="134"/>
      <c r="AKT55" s="134"/>
      <c r="AKU55" s="134"/>
      <c r="AKV55" s="134"/>
      <c r="AKW55" s="134"/>
      <c r="AKX55" s="134"/>
      <c r="AKY55" s="134"/>
      <c r="AKZ55" s="134"/>
      <c r="ALA55" s="134"/>
      <c r="ALB55" s="134"/>
      <c r="ALC55" s="134"/>
      <c r="ALD55" s="134"/>
      <c r="ALE55" s="134"/>
      <c r="ALF55" s="134"/>
      <c r="ALG55" s="134"/>
      <c r="ALH55" s="134"/>
      <c r="ALI55" s="134"/>
      <c r="ALJ55" s="134"/>
      <c r="ALK55" s="134"/>
      <c r="ALL55" s="134"/>
      <c r="ALM55" s="134"/>
      <c r="ALN55" s="134"/>
      <c r="ALO55" s="134"/>
      <c r="ALP55" s="134"/>
      <c r="ALQ55" s="134"/>
      <c r="ALR55" s="134"/>
      <c r="ALS55" s="134"/>
      <c r="ALT55" s="134"/>
      <c r="ALU55" s="134"/>
      <c r="ALV55" s="134"/>
      <c r="ALW55" s="134"/>
      <c r="ALX55" s="134"/>
      <c r="ALY55" s="134"/>
      <c r="ALZ55" s="134"/>
      <c r="AMA55" s="134"/>
      <c r="AMB55" s="134"/>
      <c r="AMC55" s="134"/>
      <c r="AMD55" s="134"/>
      <c r="AME55" s="134"/>
      <c r="AMF55" s="134"/>
      <c r="AMG55" s="134"/>
      <c r="AMH55" s="134"/>
      <c r="AMI55" s="134"/>
      <c r="AMJ55" s="134"/>
    </row>
    <row r="56" customFormat="false" ht="12.75" hidden="false" customHeight="false" outlineLevel="0" collapsed="false">
      <c r="A56" s="143" t="s">
        <v>189</v>
      </c>
      <c r="B56" s="136" t="s">
        <v>190</v>
      </c>
      <c r="C56" s="138" t="n">
        <v>64775088.56</v>
      </c>
      <c r="D56" s="138" t="n">
        <v>64418588.56</v>
      </c>
      <c r="E56" s="138" t="n">
        <f aca="false">D56-C56</f>
        <v>-356500</v>
      </c>
      <c r="F56" s="138" t="n">
        <f aca="false">O56</f>
        <v>0</v>
      </c>
      <c r="G56" s="138" t="n">
        <f aca="false">H56-F56</f>
        <v>-356500</v>
      </c>
      <c r="H56" s="6" t="n">
        <f aca="false">D56-C56</f>
        <v>-356500</v>
      </c>
      <c r="I56" s="5" t="n">
        <f aca="false">K56+L56+M56+N56+O56+P56</f>
        <v>0</v>
      </c>
      <c r="J56" s="132" t="n">
        <f aca="false">I56-H56</f>
        <v>356500</v>
      </c>
      <c r="K56" s="139"/>
      <c r="L56" s="5"/>
      <c r="M56" s="5"/>
      <c r="N56" s="5"/>
      <c r="O56" s="105" t="n">
        <f aca="false">-125185.66+125185.66</f>
        <v>0</v>
      </c>
      <c r="Q56" s="6"/>
      <c r="R56" s="6"/>
    </row>
    <row r="57" customFormat="false" ht="12.75" hidden="false" customHeight="false" outlineLevel="0" collapsed="false">
      <c r="A57" s="143" t="s">
        <v>191</v>
      </c>
      <c r="B57" s="136" t="s">
        <v>192</v>
      </c>
      <c r="C57" s="138" t="n">
        <v>31034315.37</v>
      </c>
      <c r="D57" s="138" t="n">
        <v>31083615.37</v>
      </c>
      <c r="E57" s="138" t="n">
        <f aca="false">D57-C57</f>
        <v>49300</v>
      </c>
      <c r="F57" s="138" t="n">
        <f aca="false">O57</f>
        <v>49300</v>
      </c>
      <c r="G57" s="138" t="n">
        <f aca="false">H57-F57</f>
        <v>0</v>
      </c>
      <c r="H57" s="6" t="n">
        <f aca="false">D57-C57</f>
        <v>49300</v>
      </c>
      <c r="I57" s="5" t="n">
        <f aca="false">K57+L57+M57+N57+O57+P57</f>
        <v>49300</v>
      </c>
      <c r="J57" s="132" t="n">
        <f aca="false">I57-H57</f>
        <v>0</v>
      </c>
      <c r="K57" s="5"/>
      <c r="L57" s="5"/>
      <c r="M57" s="5"/>
      <c r="N57" s="5"/>
      <c r="O57" s="105" t="n">
        <f aca="false">49300-46385.83+46385.83</f>
        <v>49300</v>
      </c>
      <c r="Q57" s="6"/>
      <c r="R57" s="6"/>
    </row>
    <row r="58" customFormat="false" ht="23.85" hidden="false" customHeight="false" outlineLevel="0" collapsed="false">
      <c r="A58" s="143" t="s">
        <v>193</v>
      </c>
      <c r="B58" s="136" t="s">
        <v>194</v>
      </c>
      <c r="C58" s="138" t="n">
        <v>7346349.88</v>
      </c>
      <c r="D58" s="138" t="n">
        <v>7346349.88</v>
      </c>
      <c r="E58" s="138" t="n">
        <f aca="false">D58-C58</f>
        <v>0</v>
      </c>
      <c r="F58" s="138" t="n">
        <f aca="false">O58</f>
        <v>0</v>
      </c>
      <c r="G58" s="138" t="n">
        <f aca="false">H58-F58</f>
        <v>0</v>
      </c>
      <c r="H58" s="6" t="n">
        <f aca="false">D58-C58</f>
        <v>0</v>
      </c>
      <c r="I58" s="5" t="n">
        <f aca="false">K58+L58+M58+N58+O58+P58</f>
        <v>0</v>
      </c>
      <c r="J58" s="132" t="n">
        <f aca="false">I58-H58</f>
        <v>0</v>
      </c>
      <c r="K58" s="139"/>
      <c r="L58" s="5"/>
      <c r="M58" s="5"/>
      <c r="N58" s="5"/>
      <c r="O58" s="105" t="n">
        <f aca="false">-28428.51+28428.51</f>
        <v>0</v>
      </c>
      <c r="Q58" s="6"/>
      <c r="R58" s="6"/>
    </row>
    <row r="59" customFormat="false" ht="12.75" hidden="false" customHeight="false" outlineLevel="0" collapsed="false">
      <c r="A59" s="128" t="s">
        <v>195</v>
      </c>
      <c r="B59" s="129" t="s">
        <v>196</v>
      </c>
      <c r="C59" s="130" t="n">
        <f aca="false">C61+C60</f>
        <v>1800000</v>
      </c>
      <c r="D59" s="130" t="n">
        <f aca="false">D61+D60</f>
        <v>1800000</v>
      </c>
      <c r="E59" s="130" t="n">
        <f aca="false">E61+E60</f>
        <v>0</v>
      </c>
      <c r="F59" s="130" t="n">
        <f aca="false">F61</f>
        <v>0</v>
      </c>
      <c r="G59" s="130" t="n">
        <f aca="false">G61</f>
        <v>0</v>
      </c>
      <c r="H59" s="23" t="n">
        <f aca="false">D59-C59</f>
        <v>0</v>
      </c>
      <c r="I59" s="5" t="n">
        <f aca="false">K59+L59+M59+N59+O59+P59</f>
        <v>0</v>
      </c>
      <c r="J59" s="132"/>
      <c r="K59" s="22"/>
      <c r="L59" s="22"/>
      <c r="M59" s="22"/>
      <c r="N59" s="22"/>
      <c r="O59" s="22"/>
      <c r="P59" s="133"/>
      <c r="Q59" s="23"/>
      <c r="R59" s="23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  <c r="DA59" s="134"/>
      <c r="DB59" s="134"/>
      <c r="DC59" s="134"/>
      <c r="DD59" s="134"/>
      <c r="DE59" s="134"/>
      <c r="DF59" s="134"/>
      <c r="DG59" s="134"/>
      <c r="DH59" s="134"/>
      <c r="DI59" s="134"/>
      <c r="DJ59" s="134"/>
      <c r="DK59" s="134"/>
      <c r="DL59" s="134"/>
      <c r="DM59" s="134"/>
      <c r="DN59" s="134"/>
      <c r="DO59" s="134"/>
      <c r="DP59" s="134"/>
      <c r="DQ59" s="134"/>
      <c r="DR59" s="134"/>
      <c r="DS59" s="134"/>
      <c r="DT59" s="134"/>
      <c r="DU59" s="134"/>
      <c r="DV59" s="134"/>
      <c r="DW59" s="134"/>
      <c r="DX59" s="134"/>
      <c r="DY59" s="134"/>
      <c r="DZ59" s="134"/>
      <c r="EA59" s="134"/>
      <c r="EB59" s="134"/>
      <c r="EC59" s="134"/>
      <c r="ED59" s="134"/>
      <c r="EE59" s="134"/>
      <c r="EF59" s="134"/>
      <c r="EG59" s="134"/>
      <c r="EH59" s="134"/>
      <c r="EI59" s="134"/>
      <c r="EJ59" s="134"/>
      <c r="EK59" s="134"/>
      <c r="EL59" s="134"/>
      <c r="EM59" s="134"/>
      <c r="EN59" s="134"/>
      <c r="EO59" s="134"/>
      <c r="EP59" s="134"/>
      <c r="EQ59" s="134"/>
      <c r="ER59" s="134"/>
      <c r="ES59" s="134"/>
      <c r="ET59" s="134"/>
      <c r="EU59" s="134"/>
      <c r="EV59" s="134"/>
      <c r="EW59" s="134"/>
      <c r="EX59" s="134"/>
      <c r="EY59" s="134"/>
      <c r="EZ59" s="134"/>
      <c r="FA59" s="134"/>
      <c r="FB59" s="134"/>
      <c r="FC59" s="134"/>
      <c r="FD59" s="134"/>
      <c r="FE59" s="134"/>
      <c r="FF59" s="134"/>
      <c r="FG59" s="134"/>
      <c r="FH59" s="134"/>
      <c r="FI59" s="134"/>
      <c r="FJ59" s="134"/>
      <c r="FK59" s="134"/>
      <c r="FL59" s="134"/>
      <c r="FM59" s="134"/>
      <c r="FN59" s="134"/>
      <c r="FO59" s="134"/>
      <c r="FP59" s="134"/>
      <c r="FQ59" s="134"/>
      <c r="FR59" s="134"/>
      <c r="FS59" s="134"/>
      <c r="FT59" s="134"/>
      <c r="FU59" s="134"/>
      <c r="FV59" s="134"/>
      <c r="FW59" s="134"/>
      <c r="FX59" s="134"/>
      <c r="FY59" s="134"/>
      <c r="FZ59" s="134"/>
      <c r="GA59" s="134"/>
      <c r="GB59" s="134"/>
      <c r="GC59" s="134"/>
      <c r="GD59" s="134"/>
      <c r="GE59" s="134"/>
      <c r="GF59" s="134"/>
      <c r="GG59" s="134"/>
      <c r="GH59" s="134"/>
      <c r="GI59" s="134"/>
      <c r="GJ59" s="134"/>
      <c r="GK59" s="134"/>
      <c r="GL59" s="134"/>
      <c r="GM59" s="134"/>
      <c r="GN59" s="134"/>
      <c r="GO59" s="134"/>
      <c r="GP59" s="134"/>
      <c r="GQ59" s="134"/>
      <c r="GR59" s="134"/>
      <c r="GS59" s="134"/>
      <c r="GT59" s="134"/>
      <c r="GU59" s="134"/>
      <c r="GV59" s="134"/>
      <c r="GW59" s="134"/>
      <c r="GX59" s="134"/>
      <c r="GY59" s="134"/>
      <c r="GZ59" s="134"/>
      <c r="HA59" s="134"/>
      <c r="HB59" s="134"/>
      <c r="HC59" s="134"/>
      <c r="HD59" s="134"/>
      <c r="HE59" s="134"/>
      <c r="HF59" s="134"/>
      <c r="HG59" s="134"/>
      <c r="HH59" s="134"/>
      <c r="HI59" s="134"/>
      <c r="HJ59" s="134"/>
      <c r="HK59" s="134"/>
      <c r="HL59" s="134"/>
      <c r="HM59" s="134"/>
      <c r="HN59" s="134"/>
      <c r="HO59" s="134"/>
      <c r="HP59" s="134"/>
      <c r="HQ59" s="134"/>
      <c r="HR59" s="134"/>
      <c r="HS59" s="134"/>
      <c r="HT59" s="134"/>
      <c r="HU59" s="134"/>
      <c r="HV59" s="134"/>
      <c r="HW59" s="134"/>
      <c r="HX59" s="134"/>
      <c r="HY59" s="134"/>
      <c r="HZ59" s="134"/>
      <c r="IA59" s="134"/>
      <c r="IB59" s="134"/>
      <c r="IC59" s="134"/>
      <c r="ID59" s="134"/>
      <c r="IE59" s="134"/>
      <c r="IF59" s="134"/>
      <c r="IG59" s="134"/>
      <c r="IH59" s="134"/>
      <c r="II59" s="134"/>
      <c r="IJ59" s="134"/>
      <c r="IK59" s="134"/>
      <c r="IL59" s="134"/>
      <c r="IM59" s="134"/>
      <c r="IN59" s="134"/>
      <c r="IO59" s="134"/>
      <c r="IP59" s="134"/>
      <c r="IQ59" s="134"/>
      <c r="IR59" s="134"/>
      <c r="IS59" s="134"/>
      <c r="IT59" s="134"/>
      <c r="IU59" s="134"/>
      <c r="IV59" s="134"/>
      <c r="IW59" s="134"/>
      <c r="IX59" s="134"/>
      <c r="IY59" s="134"/>
      <c r="IZ59" s="134"/>
      <c r="JA59" s="134"/>
      <c r="JB59" s="134"/>
      <c r="JC59" s="134"/>
      <c r="JD59" s="134"/>
      <c r="JE59" s="134"/>
      <c r="JF59" s="134"/>
      <c r="JG59" s="134"/>
      <c r="JH59" s="134"/>
      <c r="JI59" s="134"/>
      <c r="JJ59" s="134"/>
      <c r="JK59" s="134"/>
      <c r="JL59" s="134"/>
      <c r="JM59" s="134"/>
      <c r="JN59" s="134"/>
      <c r="JO59" s="134"/>
      <c r="JP59" s="134"/>
      <c r="JQ59" s="134"/>
      <c r="JR59" s="134"/>
      <c r="JS59" s="134"/>
      <c r="JT59" s="134"/>
      <c r="JU59" s="134"/>
      <c r="JV59" s="134"/>
      <c r="JW59" s="134"/>
      <c r="JX59" s="134"/>
      <c r="JY59" s="134"/>
      <c r="JZ59" s="134"/>
      <c r="KA59" s="134"/>
      <c r="KB59" s="134"/>
      <c r="KC59" s="134"/>
      <c r="KD59" s="134"/>
      <c r="KE59" s="134"/>
      <c r="KF59" s="134"/>
      <c r="KG59" s="134"/>
      <c r="KH59" s="134"/>
      <c r="KI59" s="134"/>
      <c r="KJ59" s="134"/>
      <c r="KK59" s="134"/>
      <c r="KL59" s="134"/>
      <c r="KM59" s="134"/>
      <c r="KN59" s="134"/>
      <c r="KO59" s="134"/>
      <c r="KP59" s="134"/>
      <c r="KQ59" s="134"/>
      <c r="KR59" s="134"/>
      <c r="KS59" s="134"/>
      <c r="KT59" s="134"/>
      <c r="KU59" s="134"/>
      <c r="KV59" s="134"/>
      <c r="KW59" s="134"/>
      <c r="KX59" s="134"/>
      <c r="KY59" s="134"/>
      <c r="KZ59" s="134"/>
      <c r="LA59" s="134"/>
      <c r="LB59" s="134"/>
      <c r="LC59" s="134"/>
      <c r="LD59" s="134"/>
      <c r="LE59" s="134"/>
      <c r="LF59" s="134"/>
      <c r="LG59" s="134"/>
      <c r="LH59" s="134"/>
      <c r="LI59" s="134"/>
      <c r="LJ59" s="134"/>
      <c r="LK59" s="134"/>
      <c r="LL59" s="134"/>
      <c r="LM59" s="134"/>
      <c r="LN59" s="134"/>
      <c r="LO59" s="134"/>
      <c r="LP59" s="134"/>
      <c r="LQ59" s="134"/>
      <c r="LR59" s="134"/>
      <c r="LS59" s="134"/>
      <c r="LT59" s="134"/>
      <c r="LU59" s="134"/>
      <c r="LV59" s="134"/>
      <c r="LW59" s="134"/>
      <c r="LX59" s="134"/>
      <c r="LY59" s="134"/>
      <c r="LZ59" s="134"/>
      <c r="MA59" s="134"/>
      <c r="MB59" s="134"/>
      <c r="MC59" s="134"/>
      <c r="MD59" s="134"/>
      <c r="ME59" s="134"/>
      <c r="MF59" s="134"/>
      <c r="MG59" s="134"/>
      <c r="MH59" s="134"/>
      <c r="MI59" s="134"/>
      <c r="MJ59" s="134"/>
      <c r="MK59" s="134"/>
      <c r="ML59" s="134"/>
      <c r="MM59" s="134"/>
      <c r="MN59" s="134"/>
      <c r="MO59" s="134"/>
      <c r="MP59" s="134"/>
      <c r="MQ59" s="134"/>
      <c r="MR59" s="134"/>
      <c r="MS59" s="134"/>
      <c r="MT59" s="134"/>
      <c r="MU59" s="134"/>
      <c r="MV59" s="134"/>
      <c r="MW59" s="134"/>
      <c r="MX59" s="134"/>
      <c r="MY59" s="134"/>
      <c r="MZ59" s="134"/>
      <c r="NA59" s="134"/>
      <c r="NB59" s="134"/>
      <c r="NC59" s="134"/>
      <c r="ND59" s="134"/>
      <c r="NE59" s="134"/>
      <c r="NF59" s="134"/>
      <c r="NG59" s="134"/>
      <c r="NH59" s="134"/>
      <c r="NI59" s="134"/>
      <c r="NJ59" s="134"/>
      <c r="NK59" s="134"/>
      <c r="NL59" s="134"/>
      <c r="NM59" s="134"/>
      <c r="NN59" s="134"/>
      <c r="NO59" s="134"/>
      <c r="NP59" s="134"/>
      <c r="NQ59" s="134"/>
      <c r="NR59" s="134"/>
      <c r="NS59" s="134"/>
      <c r="NT59" s="134"/>
      <c r="NU59" s="134"/>
      <c r="NV59" s="134"/>
      <c r="NW59" s="134"/>
      <c r="NX59" s="134"/>
      <c r="NY59" s="134"/>
      <c r="NZ59" s="134"/>
      <c r="OA59" s="134"/>
      <c r="OB59" s="134"/>
      <c r="OC59" s="134"/>
      <c r="OD59" s="134"/>
      <c r="OE59" s="134"/>
      <c r="OF59" s="134"/>
      <c r="OG59" s="134"/>
      <c r="OH59" s="134"/>
      <c r="OI59" s="134"/>
      <c r="OJ59" s="134"/>
      <c r="OK59" s="134"/>
      <c r="OL59" s="134"/>
      <c r="OM59" s="134"/>
      <c r="ON59" s="134"/>
      <c r="OO59" s="134"/>
      <c r="OP59" s="134"/>
      <c r="OQ59" s="134"/>
      <c r="OR59" s="134"/>
      <c r="OS59" s="134"/>
      <c r="OT59" s="134"/>
      <c r="OU59" s="134"/>
      <c r="OV59" s="134"/>
      <c r="OW59" s="134"/>
      <c r="OX59" s="134"/>
      <c r="OY59" s="134"/>
      <c r="OZ59" s="134"/>
      <c r="PA59" s="134"/>
      <c r="PB59" s="134"/>
      <c r="PC59" s="134"/>
      <c r="PD59" s="134"/>
      <c r="PE59" s="134"/>
      <c r="PF59" s="134"/>
      <c r="PG59" s="134"/>
      <c r="PH59" s="134"/>
      <c r="PI59" s="134"/>
      <c r="PJ59" s="134"/>
      <c r="PK59" s="134"/>
      <c r="PL59" s="134"/>
      <c r="PM59" s="134"/>
      <c r="PN59" s="134"/>
      <c r="PO59" s="134"/>
      <c r="PP59" s="134"/>
      <c r="PQ59" s="134"/>
      <c r="PR59" s="134"/>
      <c r="PS59" s="134"/>
      <c r="PT59" s="134"/>
      <c r="PU59" s="134"/>
      <c r="PV59" s="134"/>
      <c r="PW59" s="134"/>
      <c r="PX59" s="134"/>
      <c r="PY59" s="134"/>
      <c r="PZ59" s="134"/>
      <c r="QA59" s="134"/>
      <c r="QB59" s="134"/>
      <c r="QC59" s="134"/>
      <c r="QD59" s="134"/>
      <c r="QE59" s="134"/>
      <c r="QF59" s="134"/>
      <c r="QG59" s="134"/>
      <c r="QH59" s="134"/>
      <c r="QI59" s="134"/>
      <c r="QJ59" s="134"/>
      <c r="QK59" s="134"/>
      <c r="QL59" s="134"/>
      <c r="QM59" s="134"/>
      <c r="QN59" s="134"/>
      <c r="QO59" s="134"/>
      <c r="QP59" s="134"/>
      <c r="QQ59" s="134"/>
      <c r="QR59" s="134"/>
      <c r="QS59" s="134"/>
      <c r="QT59" s="134"/>
      <c r="QU59" s="134"/>
      <c r="QV59" s="134"/>
      <c r="QW59" s="134"/>
      <c r="QX59" s="134"/>
      <c r="QY59" s="134"/>
      <c r="QZ59" s="134"/>
      <c r="RA59" s="134"/>
      <c r="RB59" s="134"/>
      <c r="RC59" s="134"/>
      <c r="RD59" s="134"/>
      <c r="RE59" s="134"/>
      <c r="RF59" s="134"/>
      <c r="RG59" s="134"/>
      <c r="RH59" s="134"/>
      <c r="RI59" s="134"/>
      <c r="RJ59" s="134"/>
      <c r="RK59" s="134"/>
      <c r="RL59" s="134"/>
      <c r="RM59" s="134"/>
      <c r="RN59" s="134"/>
      <c r="RO59" s="134"/>
      <c r="RP59" s="134"/>
      <c r="RQ59" s="134"/>
      <c r="RR59" s="134"/>
      <c r="RS59" s="134"/>
      <c r="RT59" s="134"/>
      <c r="RU59" s="134"/>
      <c r="RV59" s="134"/>
      <c r="RW59" s="134"/>
      <c r="RX59" s="134"/>
      <c r="RY59" s="134"/>
      <c r="RZ59" s="134"/>
      <c r="SA59" s="134"/>
      <c r="SB59" s="134"/>
      <c r="SC59" s="134"/>
      <c r="SD59" s="134"/>
      <c r="SE59" s="134"/>
      <c r="SF59" s="134"/>
      <c r="SG59" s="134"/>
      <c r="SH59" s="134"/>
      <c r="SI59" s="134"/>
      <c r="SJ59" s="134"/>
      <c r="SK59" s="134"/>
      <c r="SL59" s="134"/>
      <c r="SM59" s="134"/>
      <c r="SN59" s="134"/>
      <c r="SO59" s="134"/>
      <c r="SP59" s="134"/>
      <c r="SQ59" s="134"/>
      <c r="SR59" s="134"/>
      <c r="SS59" s="134"/>
      <c r="ST59" s="134"/>
      <c r="SU59" s="134"/>
      <c r="SV59" s="134"/>
      <c r="SW59" s="134"/>
      <c r="SX59" s="134"/>
      <c r="SY59" s="134"/>
      <c r="SZ59" s="134"/>
      <c r="TA59" s="134"/>
      <c r="TB59" s="134"/>
      <c r="TC59" s="134"/>
      <c r="TD59" s="134"/>
      <c r="TE59" s="134"/>
      <c r="TF59" s="134"/>
      <c r="TG59" s="134"/>
      <c r="TH59" s="134"/>
      <c r="TI59" s="134"/>
      <c r="TJ59" s="134"/>
      <c r="TK59" s="134"/>
      <c r="TL59" s="134"/>
      <c r="TM59" s="134"/>
      <c r="TN59" s="134"/>
      <c r="TO59" s="134"/>
      <c r="TP59" s="134"/>
      <c r="TQ59" s="134"/>
      <c r="TR59" s="134"/>
      <c r="TS59" s="134"/>
      <c r="TT59" s="134"/>
      <c r="TU59" s="134"/>
      <c r="TV59" s="134"/>
      <c r="TW59" s="134"/>
      <c r="TX59" s="134"/>
      <c r="TY59" s="134"/>
      <c r="TZ59" s="134"/>
      <c r="UA59" s="134"/>
      <c r="UB59" s="134"/>
      <c r="UC59" s="134"/>
      <c r="UD59" s="134"/>
      <c r="UE59" s="134"/>
      <c r="UF59" s="134"/>
      <c r="UG59" s="134"/>
      <c r="UH59" s="134"/>
      <c r="UI59" s="134"/>
      <c r="UJ59" s="134"/>
      <c r="UK59" s="134"/>
      <c r="UL59" s="134"/>
      <c r="UM59" s="134"/>
      <c r="UN59" s="134"/>
      <c r="UO59" s="134"/>
      <c r="UP59" s="134"/>
      <c r="UQ59" s="134"/>
      <c r="UR59" s="134"/>
      <c r="US59" s="134"/>
      <c r="UT59" s="134"/>
      <c r="UU59" s="134"/>
      <c r="UV59" s="134"/>
      <c r="UW59" s="134"/>
      <c r="UX59" s="134"/>
      <c r="UY59" s="134"/>
      <c r="UZ59" s="134"/>
      <c r="VA59" s="134"/>
      <c r="VB59" s="134"/>
      <c r="VC59" s="134"/>
      <c r="VD59" s="134"/>
      <c r="VE59" s="134"/>
      <c r="VF59" s="134"/>
      <c r="VG59" s="134"/>
      <c r="VH59" s="134"/>
      <c r="VI59" s="134"/>
      <c r="VJ59" s="134"/>
      <c r="VK59" s="134"/>
      <c r="VL59" s="134"/>
      <c r="VM59" s="134"/>
      <c r="VN59" s="134"/>
      <c r="VO59" s="134"/>
      <c r="VP59" s="134"/>
      <c r="VQ59" s="134"/>
      <c r="VR59" s="134"/>
      <c r="VS59" s="134"/>
      <c r="VT59" s="134"/>
      <c r="VU59" s="134"/>
      <c r="VV59" s="134"/>
      <c r="VW59" s="134"/>
      <c r="VX59" s="134"/>
      <c r="VY59" s="134"/>
      <c r="VZ59" s="134"/>
      <c r="WA59" s="134"/>
      <c r="WB59" s="134"/>
      <c r="WC59" s="134"/>
      <c r="WD59" s="134"/>
      <c r="WE59" s="134"/>
      <c r="WF59" s="134"/>
      <c r="WG59" s="134"/>
      <c r="WH59" s="134"/>
      <c r="WI59" s="134"/>
      <c r="WJ59" s="134"/>
      <c r="WK59" s="134"/>
      <c r="WL59" s="134"/>
      <c r="WM59" s="134"/>
      <c r="WN59" s="134"/>
      <c r="WO59" s="134"/>
      <c r="WP59" s="134"/>
      <c r="WQ59" s="134"/>
      <c r="WR59" s="134"/>
      <c r="WS59" s="134"/>
      <c r="WT59" s="134"/>
      <c r="WU59" s="134"/>
      <c r="WV59" s="134"/>
      <c r="WW59" s="134"/>
      <c r="WX59" s="134"/>
      <c r="WY59" s="134"/>
      <c r="WZ59" s="134"/>
      <c r="XA59" s="134"/>
      <c r="XB59" s="134"/>
      <c r="XC59" s="134"/>
      <c r="XD59" s="134"/>
      <c r="XE59" s="134"/>
      <c r="XF59" s="134"/>
      <c r="XG59" s="134"/>
      <c r="XH59" s="134"/>
      <c r="XI59" s="134"/>
      <c r="XJ59" s="134"/>
      <c r="XK59" s="134"/>
      <c r="XL59" s="134"/>
      <c r="XM59" s="134"/>
      <c r="XN59" s="134"/>
      <c r="XO59" s="134"/>
      <c r="XP59" s="134"/>
      <c r="XQ59" s="134"/>
      <c r="XR59" s="134"/>
      <c r="XS59" s="134"/>
      <c r="XT59" s="134"/>
      <c r="XU59" s="134"/>
      <c r="XV59" s="134"/>
      <c r="XW59" s="134"/>
      <c r="XX59" s="134"/>
      <c r="XY59" s="134"/>
      <c r="XZ59" s="134"/>
      <c r="YA59" s="134"/>
      <c r="YB59" s="134"/>
      <c r="YC59" s="134"/>
      <c r="YD59" s="134"/>
      <c r="YE59" s="134"/>
      <c r="YF59" s="134"/>
      <c r="YG59" s="134"/>
      <c r="YH59" s="134"/>
      <c r="YI59" s="134"/>
      <c r="YJ59" s="134"/>
      <c r="YK59" s="134"/>
      <c r="YL59" s="134"/>
      <c r="YM59" s="134"/>
      <c r="YN59" s="134"/>
      <c r="YO59" s="134"/>
      <c r="YP59" s="134"/>
      <c r="YQ59" s="134"/>
      <c r="YR59" s="134"/>
      <c r="YS59" s="134"/>
      <c r="YT59" s="134"/>
      <c r="YU59" s="134"/>
      <c r="YV59" s="134"/>
      <c r="YW59" s="134"/>
      <c r="YX59" s="134"/>
      <c r="YY59" s="134"/>
      <c r="YZ59" s="134"/>
      <c r="ZA59" s="134"/>
      <c r="ZB59" s="134"/>
      <c r="ZC59" s="134"/>
      <c r="ZD59" s="134"/>
      <c r="ZE59" s="134"/>
      <c r="ZF59" s="134"/>
      <c r="ZG59" s="134"/>
      <c r="ZH59" s="134"/>
      <c r="ZI59" s="134"/>
      <c r="ZJ59" s="134"/>
      <c r="ZK59" s="134"/>
      <c r="ZL59" s="134"/>
      <c r="ZM59" s="134"/>
      <c r="ZN59" s="134"/>
      <c r="ZO59" s="134"/>
      <c r="ZP59" s="134"/>
      <c r="ZQ59" s="134"/>
      <c r="ZR59" s="134"/>
      <c r="ZS59" s="134"/>
      <c r="ZT59" s="134"/>
      <c r="ZU59" s="134"/>
      <c r="ZV59" s="134"/>
      <c r="ZW59" s="134"/>
      <c r="ZX59" s="134"/>
      <c r="ZY59" s="134"/>
      <c r="ZZ59" s="134"/>
      <c r="AAA59" s="134"/>
      <c r="AAB59" s="134"/>
      <c r="AAC59" s="134"/>
      <c r="AAD59" s="134"/>
      <c r="AAE59" s="134"/>
      <c r="AAF59" s="134"/>
      <c r="AAG59" s="134"/>
      <c r="AAH59" s="134"/>
      <c r="AAI59" s="134"/>
      <c r="AAJ59" s="134"/>
      <c r="AAK59" s="134"/>
      <c r="AAL59" s="134"/>
      <c r="AAM59" s="134"/>
      <c r="AAN59" s="134"/>
      <c r="AAO59" s="134"/>
      <c r="AAP59" s="134"/>
      <c r="AAQ59" s="134"/>
      <c r="AAR59" s="134"/>
      <c r="AAS59" s="134"/>
      <c r="AAT59" s="134"/>
      <c r="AAU59" s="134"/>
      <c r="AAV59" s="134"/>
      <c r="AAW59" s="134"/>
      <c r="AAX59" s="134"/>
      <c r="AAY59" s="134"/>
      <c r="AAZ59" s="134"/>
      <c r="ABA59" s="134"/>
      <c r="ABB59" s="134"/>
      <c r="ABC59" s="134"/>
      <c r="ABD59" s="134"/>
      <c r="ABE59" s="134"/>
      <c r="ABF59" s="134"/>
      <c r="ABG59" s="134"/>
      <c r="ABH59" s="134"/>
      <c r="ABI59" s="134"/>
      <c r="ABJ59" s="134"/>
      <c r="ABK59" s="134"/>
      <c r="ABL59" s="134"/>
      <c r="ABM59" s="134"/>
      <c r="ABN59" s="134"/>
      <c r="ABO59" s="134"/>
      <c r="ABP59" s="134"/>
      <c r="ABQ59" s="134"/>
      <c r="ABR59" s="134"/>
      <c r="ABS59" s="134"/>
      <c r="ABT59" s="134"/>
      <c r="ABU59" s="134"/>
      <c r="ABV59" s="134"/>
      <c r="ABW59" s="134"/>
      <c r="ABX59" s="134"/>
      <c r="ABY59" s="134"/>
      <c r="ABZ59" s="134"/>
      <c r="ACA59" s="134"/>
      <c r="ACB59" s="134"/>
      <c r="ACC59" s="134"/>
      <c r="ACD59" s="134"/>
      <c r="ACE59" s="134"/>
      <c r="ACF59" s="134"/>
      <c r="ACG59" s="134"/>
      <c r="ACH59" s="134"/>
      <c r="ACI59" s="134"/>
      <c r="ACJ59" s="134"/>
      <c r="ACK59" s="134"/>
      <c r="ACL59" s="134"/>
      <c r="ACM59" s="134"/>
      <c r="ACN59" s="134"/>
      <c r="ACO59" s="134"/>
      <c r="ACP59" s="134"/>
      <c r="ACQ59" s="134"/>
      <c r="ACR59" s="134"/>
      <c r="ACS59" s="134"/>
      <c r="ACT59" s="134"/>
      <c r="ACU59" s="134"/>
      <c r="ACV59" s="134"/>
      <c r="ACW59" s="134"/>
      <c r="ACX59" s="134"/>
      <c r="ACY59" s="134"/>
      <c r="ACZ59" s="134"/>
      <c r="ADA59" s="134"/>
      <c r="ADB59" s="134"/>
      <c r="ADC59" s="134"/>
      <c r="ADD59" s="134"/>
      <c r="ADE59" s="134"/>
      <c r="ADF59" s="134"/>
      <c r="ADG59" s="134"/>
      <c r="ADH59" s="134"/>
      <c r="ADI59" s="134"/>
      <c r="ADJ59" s="134"/>
      <c r="ADK59" s="134"/>
      <c r="ADL59" s="134"/>
      <c r="ADM59" s="134"/>
      <c r="ADN59" s="134"/>
      <c r="ADO59" s="134"/>
      <c r="ADP59" s="134"/>
      <c r="ADQ59" s="134"/>
      <c r="ADR59" s="134"/>
      <c r="ADS59" s="134"/>
      <c r="ADT59" s="134"/>
      <c r="ADU59" s="134"/>
      <c r="ADV59" s="134"/>
      <c r="ADW59" s="134"/>
      <c r="ADX59" s="134"/>
      <c r="ADY59" s="134"/>
      <c r="ADZ59" s="134"/>
      <c r="AEA59" s="134"/>
      <c r="AEB59" s="134"/>
      <c r="AEC59" s="134"/>
      <c r="AED59" s="134"/>
      <c r="AEE59" s="134"/>
      <c r="AEF59" s="134"/>
      <c r="AEG59" s="134"/>
      <c r="AEH59" s="134"/>
      <c r="AEI59" s="134"/>
      <c r="AEJ59" s="134"/>
      <c r="AEK59" s="134"/>
      <c r="AEL59" s="134"/>
      <c r="AEM59" s="134"/>
      <c r="AEN59" s="134"/>
      <c r="AEO59" s="134"/>
      <c r="AEP59" s="134"/>
      <c r="AEQ59" s="134"/>
      <c r="AER59" s="134"/>
      <c r="AES59" s="134"/>
      <c r="AET59" s="134"/>
      <c r="AEU59" s="134"/>
      <c r="AEV59" s="134"/>
      <c r="AEW59" s="134"/>
      <c r="AEX59" s="134"/>
      <c r="AEY59" s="134"/>
      <c r="AEZ59" s="134"/>
      <c r="AFA59" s="134"/>
      <c r="AFB59" s="134"/>
      <c r="AFC59" s="134"/>
      <c r="AFD59" s="134"/>
      <c r="AFE59" s="134"/>
      <c r="AFF59" s="134"/>
      <c r="AFG59" s="134"/>
      <c r="AFH59" s="134"/>
      <c r="AFI59" s="134"/>
      <c r="AFJ59" s="134"/>
      <c r="AFK59" s="134"/>
      <c r="AFL59" s="134"/>
      <c r="AFM59" s="134"/>
      <c r="AFN59" s="134"/>
      <c r="AFO59" s="134"/>
      <c r="AFP59" s="134"/>
      <c r="AFQ59" s="134"/>
      <c r="AFR59" s="134"/>
      <c r="AFS59" s="134"/>
      <c r="AFT59" s="134"/>
      <c r="AFU59" s="134"/>
      <c r="AFV59" s="134"/>
      <c r="AFW59" s="134"/>
      <c r="AFX59" s="134"/>
      <c r="AFY59" s="134"/>
      <c r="AFZ59" s="134"/>
      <c r="AGA59" s="134"/>
      <c r="AGB59" s="134"/>
      <c r="AGC59" s="134"/>
      <c r="AGD59" s="134"/>
      <c r="AGE59" s="134"/>
      <c r="AGF59" s="134"/>
      <c r="AGG59" s="134"/>
      <c r="AGH59" s="134"/>
      <c r="AGI59" s="134"/>
      <c r="AGJ59" s="134"/>
      <c r="AGK59" s="134"/>
      <c r="AGL59" s="134"/>
      <c r="AGM59" s="134"/>
      <c r="AGN59" s="134"/>
      <c r="AGO59" s="134"/>
      <c r="AGP59" s="134"/>
      <c r="AGQ59" s="134"/>
      <c r="AGR59" s="134"/>
      <c r="AGS59" s="134"/>
      <c r="AGT59" s="134"/>
      <c r="AGU59" s="134"/>
      <c r="AGV59" s="134"/>
      <c r="AGW59" s="134"/>
      <c r="AGX59" s="134"/>
      <c r="AGY59" s="134"/>
      <c r="AGZ59" s="134"/>
      <c r="AHA59" s="134"/>
      <c r="AHB59" s="134"/>
      <c r="AHC59" s="134"/>
      <c r="AHD59" s="134"/>
      <c r="AHE59" s="134"/>
      <c r="AHF59" s="134"/>
      <c r="AHG59" s="134"/>
      <c r="AHH59" s="134"/>
      <c r="AHI59" s="134"/>
      <c r="AHJ59" s="134"/>
      <c r="AHK59" s="134"/>
      <c r="AHL59" s="134"/>
      <c r="AHM59" s="134"/>
      <c r="AHN59" s="134"/>
      <c r="AHO59" s="134"/>
      <c r="AHP59" s="134"/>
      <c r="AHQ59" s="134"/>
      <c r="AHR59" s="134"/>
      <c r="AHS59" s="134"/>
      <c r="AHT59" s="134"/>
      <c r="AHU59" s="134"/>
      <c r="AHV59" s="134"/>
      <c r="AHW59" s="134"/>
      <c r="AHX59" s="134"/>
      <c r="AHY59" s="134"/>
      <c r="AHZ59" s="134"/>
      <c r="AIA59" s="134"/>
      <c r="AIB59" s="134"/>
      <c r="AIC59" s="134"/>
      <c r="AID59" s="134"/>
      <c r="AIE59" s="134"/>
      <c r="AIF59" s="134"/>
      <c r="AIG59" s="134"/>
      <c r="AIH59" s="134"/>
      <c r="AII59" s="134"/>
      <c r="AIJ59" s="134"/>
      <c r="AIK59" s="134"/>
      <c r="AIL59" s="134"/>
      <c r="AIM59" s="134"/>
      <c r="AIN59" s="134"/>
      <c r="AIO59" s="134"/>
      <c r="AIP59" s="134"/>
      <c r="AIQ59" s="134"/>
      <c r="AIR59" s="134"/>
      <c r="AIS59" s="134"/>
      <c r="AIT59" s="134"/>
      <c r="AIU59" s="134"/>
      <c r="AIV59" s="134"/>
      <c r="AIW59" s="134"/>
      <c r="AIX59" s="134"/>
      <c r="AIY59" s="134"/>
      <c r="AIZ59" s="134"/>
      <c r="AJA59" s="134"/>
      <c r="AJB59" s="134"/>
      <c r="AJC59" s="134"/>
      <c r="AJD59" s="134"/>
      <c r="AJE59" s="134"/>
      <c r="AJF59" s="134"/>
      <c r="AJG59" s="134"/>
      <c r="AJH59" s="134"/>
      <c r="AJI59" s="134"/>
      <c r="AJJ59" s="134"/>
      <c r="AJK59" s="134"/>
      <c r="AJL59" s="134"/>
      <c r="AJM59" s="134"/>
      <c r="AJN59" s="134"/>
      <c r="AJO59" s="134"/>
      <c r="AJP59" s="134"/>
      <c r="AJQ59" s="134"/>
      <c r="AJR59" s="134"/>
      <c r="AJS59" s="134"/>
      <c r="AJT59" s="134"/>
      <c r="AJU59" s="134"/>
      <c r="AJV59" s="134"/>
      <c r="AJW59" s="134"/>
      <c r="AJX59" s="134"/>
      <c r="AJY59" s="134"/>
      <c r="AJZ59" s="134"/>
      <c r="AKA59" s="134"/>
      <c r="AKB59" s="134"/>
      <c r="AKC59" s="134"/>
      <c r="AKD59" s="134"/>
      <c r="AKE59" s="134"/>
      <c r="AKF59" s="134"/>
      <c r="AKG59" s="134"/>
      <c r="AKH59" s="134"/>
      <c r="AKI59" s="134"/>
      <c r="AKJ59" s="134"/>
      <c r="AKK59" s="134"/>
      <c r="AKL59" s="134"/>
      <c r="AKM59" s="134"/>
      <c r="AKN59" s="134"/>
      <c r="AKO59" s="134"/>
      <c r="AKP59" s="134"/>
      <c r="AKQ59" s="134"/>
      <c r="AKR59" s="134"/>
      <c r="AKS59" s="134"/>
      <c r="AKT59" s="134"/>
      <c r="AKU59" s="134"/>
      <c r="AKV59" s="134"/>
      <c r="AKW59" s="134"/>
      <c r="AKX59" s="134"/>
      <c r="AKY59" s="134"/>
      <c r="AKZ59" s="134"/>
      <c r="ALA59" s="134"/>
      <c r="ALB59" s="134"/>
      <c r="ALC59" s="134"/>
      <c r="ALD59" s="134"/>
      <c r="ALE59" s="134"/>
      <c r="ALF59" s="134"/>
      <c r="ALG59" s="134"/>
      <c r="ALH59" s="134"/>
      <c r="ALI59" s="134"/>
      <c r="ALJ59" s="134"/>
      <c r="ALK59" s="134"/>
      <c r="ALL59" s="134"/>
      <c r="ALM59" s="134"/>
      <c r="ALN59" s="134"/>
      <c r="ALO59" s="134"/>
      <c r="ALP59" s="134"/>
      <c r="ALQ59" s="134"/>
      <c r="ALR59" s="134"/>
      <c r="ALS59" s="134"/>
      <c r="ALT59" s="134"/>
      <c r="ALU59" s="134"/>
      <c r="ALV59" s="134"/>
      <c r="ALW59" s="134"/>
      <c r="ALX59" s="134"/>
      <c r="ALY59" s="134"/>
      <c r="ALZ59" s="134"/>
      <c r="AMA59" s="134"/>
      <c r="AMB59" s="134"/>
      <c r="AMC59" s="134"/>
      <c r="AMD59" s="134"/>
      <c r="AME59" s="134"/>
      <c r="AMF59" s="134"/>
      <c r="AMG59" s="134"/>
      <c r="AMH59" s="134"/>
      <c r="AMI59" s="134"/>
      <c r="AMJ59" s="134"/>
    </row>
    <row r="60" customFormat="false" ht="12.75" hidden="false" customHeight="false" outlineLevel="0" collapsed="false">
      <c r="A60" s="143" t="s">
        <v>197</v>
      </c>
      <c r="B60" s="136" t="s">
        <v>198</v>
      </c>
      <c r="C60" s="138" t="n">
        <v>0</v>
      </c>
      <c r="D60" s="138" t="n">
        <v>0</v>
      </c>
      <c r="E60" s="138" t="n">
        <f aca="false">D60-C60</f>
        <v>0</v>
      </c>
      <c r="F60" s="138"/>
      <c r="G60" s="138"/>
      <c r="H60" s="6" t="n">
        <f aca="false">D60-C60</f>
        <v>0</v>
      </c>
      <c r="I60" s="5" t="n">
        <f aca="false">K60+L60+M60+N60+O60+P60</f>
        <v>0</v>
      </c>
      <c r="J60" s="132"/>
      <c r="K60" s="5"/>
      <c r="L60" s="5"/>
      <c r="M60" s="5"/>
      <c r="N60" s="5"/>
      <c r="O60" s="5"/>
      <c r="Q60" s="6"/>
      <c r="R60" s="6"/>
    </row>
    <row r="61" customFormat="false" ht="12.75" hidden="false" customHeight="false" outlineLevel="0" collapsed="false">
      <c r="A61" s="143" t="s">
        <v>199</v>
      </c>
      <c r="B61" s="136" t="s">
        <v>200</v>
      </c>
      <c r="C61" s="138" t="n">
        <v>1800000</v>
      </c>
      <c r="D61" s="138" t="n">
        <v>1800000</v>
      </c>
      <c r="E61" s="138" t="n">
        <f aca="false">D61-C61</f>
        <v>0</v>
      </c>
      <c r="F61" s="138"/>
      <c r="G61" s="138" t="n">
        <f aca="false">H59</f>
        <v>0</v>
      </c>
      <c r="H61" s="6" t="n">
        <f aca="false">D61-C61</f>
        <v>0</v>
      </c>
      <c r="I61" s="5" t="n">
        <f aca="false">K61+L61+M61+N61+O61+P61</f>
        <v>0</v>
      </c>
      <c r="J61" s="132" t="n">
        <f aca="false">I61-H61</f>
        <v>0</v>
      </c>
      <c r="K61" s="5"/>
      <c r="L61" s="5"/>
      <c r="M61" s="5"/>
      <c r="N61" s="5"/>
      <c r="O61" s="5"/>
      <c r="Q61" s="6"/>
      <c r="R61" s="6"/>
    </row>
    <row r="62" customFormat="false" ht="23.85" hidden="false" customHeight="false" outlineLevel="0" collapsed="false">
      <c r="A62" s="128" t="s">
        <v>201</v>
      </c>
      <c r="B62" s="129" t="s">
        <v>202</v>
      </c>
      <c r="C62" s="130" t="n">
        <f aca="false">C63</f>
        <v>53860</v>
      </c>
      <c r="D62" s="130" t="n">
        <f aca="false">D63</f>
        <v>53858</v>
      </c>
      <c r="E62" s="130" t="n">
        <f aca="false">E63</f>
        <v>-2</v>
      </c>
      <c r="F62" s="130" t="n">
        <f aca="false">F63</f>
        <v>0</v>
      </c>
      <c r="G62" s="130" t="n">
        <f aca="false">G63</f>
        <v>-2</v>
      </c>
      <c r="H62" s="23" t="n">
        <f aca="false">D62-C62</f>
        <v>-2</v>
      </c>
      <c r="I62" s="5" t="n">
        <f aca="false">K62+L62+M62+N62+O62+P62</f>
        <v>0</v>
      </c>
      <c r="J62" s="132"/>
      <c r="K62" s="22"/>
      <c r="L62" s="22"/>
      <c r="M62" s="22"/>
      <c r="N62" s="22"/>
      <c r="O62" s="22"/>
      <c r="P62" s="133"/>
      <c r="Q62" s="23"/>
      <c r="R62" s="23"/>
      <c r="S62" s="134"/>
      <c r="T62" s="134"/>
      <c r="U62" s="134"/>
      <c r="V62" s="134"/>
      <c r="W62" s="134"/>
      <c r="X62" s="134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  <c r="BT62" s="134"/>
      <c r="BU62" s="134"/>
      <c r="BV62" s="134"/>
      <c r="BW62" s="134"/>
      <c r="BX62" s="134"/>
      <c r="BY62" s="134"/>
      <c r="BZ62" s="134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  <c r="DA62" s="134"/>
      <c r="DB62" s="134"/>
      <c r="DC62" s="134"/>
      <c r="DD62" s="134"/>
      <c r="DE62" s="134"/>
      <c r="DF62" s="134"/>
      <c r="DG62" s="134"/>
      <c r="DH62" s="134"/>
      <c r="DI62" s="134"/>
      <c r="DJ62" s="134"/>
      <c r="DK62" s="134"/>
      <c r="DL62" s="134"/>
      <c r="DM62" s="134"/>
      <c r="DN62" s="134"/>
      <c r="DO62" s="134"/>
      <c r="DP62" s="134"/>
      <c r="DQ62" s="134"/>
      <c r="DR62" s="134"/>
      <c r="DS62" s="134"/>
      <c r="DT62" s="134"/>
      <c r="DU62" s="134"/>
      <c r="DV62" s="134"/>
      <c r="DW62" s="134"/>
      <c r="DX62" s="134"/>
      <c r="DY62" s="134"/>
      <c r="DZ62" s="134"/>
      <c r="EA62" s="134"/>
      <c r="EB62" s="134"/>
      <c r="EC62" s="134"/>
      <c r="ED62" s="134"/>
      <c r="EE62" s="134"/>
      <c r="EF62" s="134"/>
      <c r="EG62" s="134"/>
      <c r="EH62" s="134"/>
      <c r="EI62" s="134"/>
      <c r="EJ62" s="134"/>
      <c r="EK62" s="134"/>
      <c r="EL62" s="134"/>
      <c r="EM62" s="134"/>
      <c r="EN62" s="134"/>
      <c r="EO62" s="134"/>
      <c r="EP62" s="134"/>
      <c r="EQ62" s="134"/>
      <c r="ER62" s="134"/>
      <c r="ES62" s="134"/>
      <c r="ET62" s="134"/>
      <c r="EU62" s="134"/>
      <c r="EV62" s="134"/>
      <c r="EW62" s="134"/>
      <c r="EX62" s="134"/>
      <c r="EY62" s="134"/>
      <c r="EZ62" s="134"/>
      <c r="FA62" s="134"/>
      <c r="FB62" s="134"/>
      <c r="FC62" s="134"/>
      <c r="FD62" s="134"/>
      <c r="FE62" s="134"/>
      <c r="FF62" s="134"/>
      <c r="FG62" s="134"/>
      <c r="FH62" s="134"/>
      <c r="FI62" s="134"/>
      <c r="FJ62" s="134"/>
      <c r="FK62" s="134"/>
      <c r="FL62" s="134"/>
      <c r="FM62" s="134"/>
      <c r="FN62" s="134"/>
      <c r="FO62" s="134"/>
      <c r="FP62" s="134"/>
      <c r="FQ62" s="134"/>
      <c r="FR62" s="134"/>
      <c r="FS62" s="134"/>
      <c r="FT62" s="134"/>
      <c r="FU62" s="134"/>
      <c r="FV62" s="134"/>
      <c r="FW62" s="134"/>
      <c r="FX62" s="134"/>
      <c r="FY62" s="134"/>
      <c r="FZ62" s="134"/>
      <c r="GA62" s="134"/>
      <c r="GB62" s="134"/>
      <c r="GC62" s="134"/>
      <c r="GD62" s="134"/>
      <c r="GE62" s="134"/>
      <c r="GF62" s="134"/>
      <c r="GG62" s="134"/>
      <c r="GH62" s="134"/>
      <c r="GI62" s="134"/>
      <c r="GJ62" s="134"/>
      <c r="GK62" s="134"/>
      <c r="GL62" s="134"/>
      <c r="GM62" s="134"/>
      <c r="GN62" s="134"/>
      <c r="GO62" s="134"/>
      <c r="GP62" s="134"/>
      <c r="GQ62" s="134"/>
      <c r="GR62" s="134"/>
      <c r="GS62" s="134"/>
      <c r="GT62" s="134"/>
      <c r="GU62" s="134"/>
      <c r="GV62" s="134"/>
      <c r="GW62" s="134"/>
      <c r="GX62" s="134"/>
      <c r="GY62" s="134"/>
      <c r="GZ62" s="134"/>
      <c r="HA62" s="134"/>
      <c r="HB62" s="134"/>
      <c r="HC62" s="134"/>
      <c r="HD62" s="134"/>
      <c r="HE62" s="134"/>
      <c r="HF62" s="134"/>
      <c r="HG62" s="134"/>
      <c r="HH62" s="134"/>
      <c r="HI62" s="134"/>
      <c r="HJ62" s="134"/>
      <c r="HK62" s="134"/>
      <c r="HL62" s="134"/>
      <c r="HM62" s="134"/>
      <c r="HN62" s="134"/>
      <c r="HO62" s="134"/>
      <c r="HP62" s="134"/>
      <c r="HQ62" s="134"/>
      <c r="HR62" s="134"/>
      <c r="HS62" s="134"/>
      <c r="HT62" s="134"/>
      <c r="HU62" s="134"/>
      <c r="HV62" s="134"/>
      <c r="HW62" s="134"/>
      <c r="HX62" s="134"/>
      <c r="HY62" s="134"/>
      <c r="HZ62" s="134"/>
      <c r="IA62" s="134"/>
      <c r="IB62" s="134"/>
      <c r="IC62" s="134"/>
      <c r="ID62" s="134"/>
      <c r="IE62" s="134"/>
      <c r="IF62" s="134"/>
      <c r="IG62" s="134"/>
      <c r="IH62" s="134"/>
      <c r="II62" s="134"/>
      <c r="IJ62" s="134"/>
      <c r="IK62" s="134"/>
      <c r="IL62" s="134"/>
      <c r="IM62" s="134"/>
      <c r="IN62" s="134"/>
      <c r="IO62" s="134"/>
      <c r="IP62" s="134"/>
      <c r="IQ62" s="134"/>
      <c r="IR62" s="134"/>
      <c r="IS62" s="134"/>
      <c r="IT62" s="134"/>
      <c r="IU62" s="134"/>
      <c r="IV62" s="134"/>
      <c r="IW62" s="134"/>
      <c r="IX62" s="134"/>
      <c r="IY62" s="134"/>
      <c r="IZ62" s="134"/>
      <c r="JA62" s="134"/>
      <c r="JB62" s="134"/>
      <c r="JC62" s="134"/>
      <c r="JD62" s="134"/>
      <c r="JE62" s="134"/>
      <c r="JF62" s="134"/>
      <c r="JG62" s="134"/>
      <c r="JH62" s="134"/>
      <c r="JI62" s="134"/>
      <c r="JJ62" s="134"/>
      <c r="JK62" s="134"/>
      <c r="JL62" s="134"/>
      <c r="JM62" s="134"/>
      <c r="JN62" s="134"/>
      <c r="JO62" s="134"/>
      <c r="JP62" s="134"/>
      <c r="JQ62" s="134"/>
      <c r="JR62" s="134"/>
      <c r="JS62" s="134"/>
      <c r="JT62" s="134"/>
      <c r="JU62" s="134"/>
      <c r="JV62" s="134"/>
      <c r="JW62" s="134"/>
      <c r="JX62" s="134"/>
      <c r="JY62" s="134"/>
      <c r="JZ62" s="134"/>
      <c r="KA62" s="134"/>
      <c r="KB62" s="134"/>
      <c r="KC62" s="134"/>
      <c r="KD62" s="134"/>
      <c r="KE62" s="134"/>
      <c r="KF62" s="134"/>
      <c r="KG62" s="134"/>
      <c r="KH62" s="134"/>
      <c r="KI62" s="134"/>
      <c r="KJ62" s="134"/>
      <c r="KK62" s="134"/>
      <c r="KL62" s="134"/>
      <c r="KM62" s="134"/>
      <c r="KN62" s="134"/>
      <c r="KO62" s="134"/>
      <c r="KP62" s="134"/>
      <c r="KQ62" s="134"/>
      <c r="KR62" s="134"/>
      <c r="KS62" s="134"/>
      <c r="KT62" s="134"/>
      <c r="KU62" s="134"/>
      <c r="KV62" s="134"/>
      <c r="KW62" s="134"/>
      <c r="KX62" s="134"/>
      <c r="KY62" s="134"/>
      <c r="KZ62" s="134"/>
      <c r="LA62" s="134"/>
      <c r="LB62" s="134"/>
      <c r="LC62" s="134"/>
      <c r="LD62" s="134"/>
      <c r="LE62" s="134"/>
      <c r="LF62" s="134"/>
      <c r="LG62" s="134"/>
      <c r="LH62" s="134"/>
      <c r="LI62" s="134"/>
      <c r="LJ62" s="134"/>
      <c r="LK62" s="134"/>
      <c r="LL62" s="134"/>
      <c r="LM62" s="134"/>
      <c r="LN62" s="134"/>
      <c r="LO62" s="134"/>
      <c r="LP62" s="134"/>
      <c r="LQ62" s="134"/>
      <c r="LR62" s="134"/>
      <c r="LS62" s="134"/>
      <c r="LT62" s="134"/>
      <c r="LU62" s="134"/>
      <c r="LV62" s="134"/>
      <c r="LW62" s="134"/>
      <c r="LX62" s="134"/>
      <c r="LY62" s="134"/>
      <c r="LZ62" s="134"/>
      <c r="MA62" s="134"/>
      <c r="MB62" s="134"/>
      <c r="MC62" s="134"/>
      <c r="MD62" s="134"/>
      <c r="ME62" s="134"/>
      <c r="MF62" s="134"/>
      <c r="MG62" s="134"/>
      <c r="MH62" s="134"/>
      <c r="MI62" s="134"/>
      <c r="MJ62" s="134"/>
      <c r="MK62" s="134"/>
      <c r="ML62" s="134"/>
      <c r="MM62" s="134"/>
      <c r="MN62" s="134"/>
      <c r="MO62" s="134"/>
      <c r="MP62" s="134"/>
      <c r="MQ62" s="134"/>
      <c r="MR62" s="134"/>
      <c r="MS62" s="134"/>
      <c r="MT62" s="134"/>
      <c r="MU62" s="134"/>
      <c r="MV62" s="134"/>
      <c r="MW62" s="134"/>
      <c r="MX62" s="134"/>
      <c r="MY62" s="134"/>
      <c r="MZ62" s="134"/>
      <c r="NA62" s="134"/>
      <c r="NB62" s="134"/>
      <c r="NC62" s="134"/>
      <c r="ND62" s="134"/>
      <c r="NE62" s="134"/>
      <c r="NF62" s="134"/>
      <c r="NG62" s="134"/>
      <c r="NH62" s="134"/>
      <c r="NI62" s="134"/>
      <c r="NJ62" s="134"/>
      <c r="NK62" s="134"/>
      <c r="NL62" s="134"/>
      <c r="NM62" s="134"/>
      <c r="NN62" s="134"/>
      <c r="NO62" s="134"/>
      <c r="NP62" s="134"/>
      <c r="NQ62" s="134"/>
      <c r="NR62" s="134"/>
      <c r="NS62" s="134"/>
      <c r="NT62" s="134"/>
      <c r="NU62" s="134"/>
      <c r="NV62" s="134"/>
      <c r="NW62" s="134"/>
      <c r="NX62" s="134"/>
      <c r="NY62" s="134"/>
      <c r="NZ62" s="134"/>
      <c r="OA62" s="134"/>
      <c r="OB62" s="134"/>
      <c r="OC62" s="134"/>
      <c r="OD62" s="134"/>
      <c r="OE62" s="134"/>
      <c r="OF62" s="134"/>
      <c r="OG62" s="134"/>
      <c r="OH62" s="134"/>
      <c r="OI62" s="134"/>
      <c r="OJ62" s="134"/>
      <c r="OK62" s="134"/>
      <c r="OL62" s="134"/>
      <c r="OM62" s="134"/>
      <c r="ON62" s="134"/>
      <c r="OO62" s="134"/>
      <c r="OP62" s="134"/>
      <c r="OQ62" s="134"/>
      <c r="OR62" s="134"/>
      <c r="OS62" s="134"/>
      <c r="OT62" s="134"/>
      <c r="OU62" s="134"/>
      <c r="OV62" s="134"/>
      <c r="OW62" s="134"/>
      <c r="OX62" s="134"/>
      <c r="OY62" s="134"/>
      <c r="OZ62" s="134"/>
      <c r="PA62" s="134"/>
      <c r="PB62" s="134"/>
      <c r="PC62" s="134"/>
      <c r="PD62" s="134"/>
      <c r="PE62" s="134"/>
      <c r="PF62" s="134"/>
      <c r="PG62" s="134"/>
      <c r="PH62" s="134"/>
      <c r="PI62" s="134"/>
      <c r="PJ62" s="134"/>
      <c r="PK62" s="134"/>
      <c r="PL62" s="134"/>
      <c r="PM62" s="134"/>
      <c r="PN62" s="134"/>
      <c r="PO62" s="134"/>
      <c r="PP62" s="134"/>
      <c r="PQ62" s="134"/>
      <c r="PR62" s="134"/>
      <c r="PS62" s="134"/>
      <c r="PT62" s="134"/>
      <c r="PU62" s="134"/>
      <c r="PV62" s="134"/>
      <c r="PW62" s="134"/>
      <c r="PX62" s="134"/>
      <c r="PY62" s="134"/>
      <c r="PZ62" s="134"/>
      <c r="QA62" s="134"/>
      <c r="QB62" s="134"/>
      <c r="QC62" s="134"/>
      <c r="QD62" s="134"/>
      <c r="QE62" s="134"/>
      <c r="QF62" s="134"/>
      <c r="QG62" s="134"/>
      <c r="QH62" s="134"/>
      <c r="QI62" s="134"/>
      <c r="QJ62" s="134"/>
      <c r="QK62" s="134"/>
      <c r="QL62" s="134"/>
      <c r="QM62" s="134"/>
      <c r="QN62" s="134"/>
      <c r="QO62" s="134"/>
      <c r="QP62" s="134"/>
      <c r="QQ62" s="134"/>
      <c r="QR62" s="134"/>
      <c r="QS62" s="134"/>
      <c r="QT62" s="134"/>
      <c r="QU62" s="134"/>
      <c r="QV62" s="134"/>
      <c r="QW62" s="134"/>
      <c r="QX62" s="134"/>
      <c r="QY62" s="134"/>
      <c r="QZ62" s="134"/>
      <c r="RA62" s="134"/>
      <c r="RB62" s="134"/>
      <c r="RC62" s="134"/>
      <c r="RD62" s="134"/>
      <c r="RE62" s="134"/>
      <c r="RF62" s="134"/>
      <c r="RG62" s="134"/>
      <c r="RH62" s="134"/>
      <c r="RI62" s="134"/>
      <c r="RJ62" s="134"/>
      <c r="RK62" s="134"/>
      <c r="RL62" s="134"/>
      <c r="RM62" s="134"/>
      <c r="RN62" s="134"/>
      <c r="RO62" s="134"/>
      <c r="RP62" s="134"/>
      <c r="RQ62" s="134"/>
      <c r="RR62" s="134"/>
      <c r="RS62" s="134"/>
      <c r="RT62" s="134"/>
      <c r="RU62" s="134"/>
      <c r="RV62" s="134"/>
      <c r="RW62" s="134"/>
      <c r="RX62" s="134"/>
      <c r="RY62" s="134"/>
      <c r="RZ62" s="134"/>
      <c r="SA62" s="134"/>
      <c r="SB62" s="134"/>
      <c r="SC62" s="134"/>
      <c r="SD62" s="134"/>
      <c r="SE62" s="134"/>
      <c r="SF62" s="134"/>
      <c r="SG62" s="134"/>
      <c r="SH62" s="134"/>
      <c r="SI62" s="134"/>
      <c r="SJ62" s="134"/>
      <c r="SK62" s="134"/>
      <c r="SL62" s="134"/>
      <c r="SM62" s="134"/>
      <c r="SN62" s="134"/>
      <c r="SO62" s="134"/>
      <c r="SP62" s="134"/>
      <c r="SQ62" s="134"/>
      <c r="SR62" s="134"/>
      <c r="SS62" s="134"/>
      <c r="ST62" s="134"/>
      <c r="SU62" s="134"/>
      <c r="SV62" s="134"/>
      <c r="SW62" s="134"/>
      <c r="SX62" s="134"/>
      <c r="SY62" s="134"/>
      <c r="SZ62" s="134"/>
      <c r="TA62" s="134"/>
      <c r="TB62" s="134"/>
      <c r="TC62" s="134"/>
      <c r="TD62" s="134"/>
      <c r="TE62" s="134"/>
      <c r="TF62" s="134"/>
      <c r="TG62" s="134"/>
      <c r="TH62" s="134"/>
      <c r="TI62" s="134"/>
      <c r="TJ62" s="134"/>
      <c r="TK62" s="134"/>
      <c r="TL62" s="134"/>
      <c r="TM62" s="134"/>
      <c r="TN62" s="134"/>
      <c r="TO62" s="134"/>
      <c r="TP62" s="134"/>
      <c r="TQ62" s="134"/>
      <c r="TR62" s="134"/>
      <c r="TS62" s="134"/>
      <c r="TT62" s="134"/>
      <c r="TU62" s="134"/>
      <c r="TV62" s="134"/>
      <c r="TW62" s="134"/>
      <c r="TX62" s="134"/>
      <c r="TY62" s="134"/>
      <c r="TZ62" s="134"/>
      <c r="UA62" s="134"/>
      <c r="UB62" s="134"/>
      <c r="UC62" s="134"/>
      <c r="UD62" s="134"/>
      <c r="UE62" s="134"/>
      <c r="UF62" s="134"/>
      <c r="UG62" s="134"/>
      <c r="UH62" s="134"/>
      <c r="UI62" s="134"/>
      <c r="UJ62" s="134"/>
      <c r="UK62" s="134"/>
      <c r="UL62" s="134"/>
      <c r="UM62" s="134"/>
      <c r="UN62" s="134"/>
      <c r="UO62" s="134"/>
      <c r="UP62" s="134"/>
      <c r="UQ62" s="134"/>
      <c r="UR62" s="134"/>
      <c r="US62" s="134"/>
      <c r="UT62" s="134"/>
      <c r="UU62" s="134"/>
      <c r="UV62" s="134"/>
      <c r="UW62" s="134"/>
      <c r="UX62" s="134"/>
      <c r="UY62" s="134"/>
      <c r="UZ62" s="134"/>
      <c r="VA62" s="134"/>
      <c r="VB62" s="134"/>
      <c r="VC62" s="134"/>
      <c r="VD62" s="134"/>
      <c r="VE62" s="134"/>
      <c r="VF62" s="134"/>
      <c r="VG62" s="134"/>
      <c r="VH62" s="134"/>
      <c r="VI62" s="134"/>
      <c r="VJ62" s="134"/>
      <c r="VK62" s="134"/>
      <c r="VL62" s="134"/>
      <c r="VM62" s="134"/>
      <c r="VN62" s="134"/>
      <c r="VO62" s="134"/>
      <c r="VP62" s="134"/>
      <c r="VQ62" s="134"/>
      <c r="VR62" s="134"/>
      <c r="VS62" s="134"/>
      <c r="VT62" s="134"/>
      <c r="VU62" s="134"/>
      <c r="VV62" s="134"/>
      <c r="VW62" s="134"/>
      <c r="VX62" s="134"/>
      <c r="VY62" s="134"/>
      <c r="VZ62" s="134"/>
      <c r="WA62" s="134"/>
      <c r="WB62" s="134"/>
      <c r="WC62" s="134"/>
      <c r="WD62" s="134"/>
      <c r="WE62" s="134"/>
      <c r="WF62" s="134"/>
      <c r="WG62" s="134"/>
      <c r="WH62" s="134"/>
      <c r="WI62" s="134"/>
      <c r="WJ62" s="134"/>
      <c r="WK62" s="134"/>
      <c r="WL62" s="134"/>
      <c r="WM62" s="134"/>
      <c r="WN62" s="134"/>
      <c r="WO62" s="134"/>
      <c r="WP62" s="134"/>
      <c r="WQ62" s="134"/>
      <c r="WR62" s="134"/>
      <c r="WS62" s="134"/>
      <c r="WT62" s="134"/>
      <c r="WU62" s="134"/>
      <c r="WV62" s="134"/>
      <c r="WW62" s="134"/>
      <c r="WX62" s="134"/>
      <c r="WY62" s="134"/>
      <c r="WZ62" s="134"/>
      <c r="XA62" s="134"/>
      <c r="XB62" s="134"/>
      <c r="XC62" s="134"/>
      <c r="XD62" s="134"/>
      <c r="XE62" s="134"/>
      <c r="XF62" s="134"/>
      <c r="XG62" s="134"/>
      <c r="XH62" s="134"/>
      <c r="XI62" s="134"/>
      <c r="XJ62" s="134"/>
      <c r="XK62" s="134"/>
      <c r="XL62" s="134"/>
      <c r="XM62" s="134"/>
      <c r="XN62" s="134"/>
      <c r="XO62" s="134"/>
      <c r="XP62" s="134"/>
      <c r="XQ62" s="134"/>
      <c r="XR62" s="134"/>
      <c r="XS62" s="134"/>
      <c r="XT62" s="134"/>
      <c r="XU62" s="134"/>
      <c r="XV62" s="134"/>
      <c r="XW62" s="134"/>
      <c r="XX62" s="134"/>
      <c r="XY62" s="134"/>
      <c r="XZ62" s="134"/>
      <c r="YA62" s="134"/>
      <c r="YB62" s="134"/>
      <c r="YC62" s="134"/>
      <c r="YD62" s="134"/>
      <c r="YE62" s="134"/>
      <c r="YF62" s="134"/>
      <c r="YG62" s="134"/>
      <c r="YH62" s="134"/>
      <c r="YI62" s="134"/>
      <c r="YJ62" s="134"/>
      <c r="YK62" s="134"/>
      <c r="YL62" s="134"/>
      <c r="YM62" s="134"/>
      <c r="YN62" s="134"/>
      <c r="YO62" s="134"/>
      <c r="YP62" s="134"/>
      <c r="YQ62" s="134"/>
      <c r="YR62" s="134"/>
      <c r="YS62" s="134"/>
      <c r="YT62" s="134"/>
      <c r="YU62" s="134"/>
      <c r="YV62" s="134"/>
      <c r="YW62" s="134"/>
      <c r="YX62" s="134"/>
      <c r="YY62" s="134"/>
      <c r="YZ62" s="134"/>
      <c r="ZA62" s="134"/>
      <c r="ZB62" s="134"/>
      <c r="ZC62" s="134"/>
      <c r="ZD62" s="134"/>
      <c r="ZE62" s="134"/>
      <c r="ZF62" s="134"/>
      <c r="ZG62" s="134"/>
      <c r="ZH62" s="134"/>
      <c r="ZI62" s="134"/>
      <c r="ZJ62" s="134"/>
      <c r="ZK62" s="134"/>
      <c r="ZL62" s="134"/>
      <c r="ZM62" s="134"/>
      <c r="ZN62" s="134"/>
      <c r="ZO62" s="134"/>
      <c r="ZP62" s="134"/>
      <c r="ZQ62" s="134"/>
      <c r="ZR62" s="134"/>
      <c r="ZS62" s="134"/>
      <c r="ZT62" s="134"/>
      <c r="ZU62" s="134"/>
      <c r="ZV62" s="134"/>
      <c r="ZW62" s="134"/>
      <c r="ZX62" s="134"/>
      <c r="ZY62" s="134"/>
      <c r="ZZ62" s="134"/>
      <c r="AAA62" s="134"/>
      <c r="AAB62" s="134"/>
      <c r="AAC62" s="134"/>
      <c r="AAD62" s="134"/>
      <c r="AAE62" s="134"/>
      <c r="AAF62" s="134"/>
      <c r="AAG62" s="134"/>
      <c r="AAH62" s="134"/>
      <c r="AAI62" s="134"/>
      <c r="AAJ62" s="134"/>
      <c r="AAK62" s="134"/>
      <c r="AAL62" s="134"/>
      <c r="AAM62" s="134"/>
      <c r="AAN62" s="134"/>
      <c r="AAO62" s="134"/>
      <c r="AAP62" s="134"/>
      <c r="AAQ62" s="134"/>
      <c r="AAR62" s="134"/>
      <c r="AAS62" s="134"/>
      <c r="AAT62" s="134"/>
      <c r="AAU62" s="134"/>
      <c r="AAV62" s="134"/>
      <c r="AAW62" s="134"/>
      <c r="AAX62" s="134"/>
      <c r="AAY62" s="134"/>
      <c r="AAZ62" s="134"/>
      <c r="ABA62" s="134"/>
      <c r="ABB62" s="134"/>
      <c r="ABC62" s="134"/>
      <c r="ABD62" s="134"/>
      <c r="ABE62" s="134"/>
      <c r="ABF62" s="134"/>
      <c r="ABG62" s="134"/>
      <c r="ABH62" s="134"/>
      <c r="ABI62" s="134"/>
      <c r="ABJ62" s="134"/>
      <c r="ABK62" s="134"/>
      <c r="ABL62" s="134"/>
      <c r="ABM62" s="134"/>
      <c r="ABN62" s="134"/>
      <c r="ABO62" s="134"/>
      <c r="ABP62" s="134"/>
      <c r="ABQ62" s="134"/>
      <c r="ABR62" s="134"/>
      <c r="ABS62" s="134"/>
      <c r="ABT62" s="134"/>
      <c r="ABU62" s="134"/>
      <c r="ABV62" s="134"/>
      <c r="ABW62" s="134"/>
      <c r="ABX62" s="134"/>
      <c r="ABY62" s="134"/>
      <c r="ABZ62" s="134"/>
      <c r="ACA62" s="134"/>
      <c r="ACB62" s="134"/>
      <c r="ACC62" s="134"/>
      <c r="ACD62" s="134"/>
      <c r="ACE62" s="134"/>
      <c r="ACF62" s="134"/>
      <c r="ACG62" s="134"/>
      <c r="ACH62" s="134"/>
      <c r="ACI62" s="134"/>
      <c r="ACJ62" s="134"/>
      <c r="ACK62" s="134"/>
      <c r="ACL62" s="134"/>
      <c r="ACM62" s="134"/>
      <c r="ACN62" s="134"/>
      <c r="ACO62" s="134"/>
      <c r="ACP62" s="134"/>
      <c r="ACQ62" s="134"/>
      <c r="ACR62" s="134"/>
      <c r="ACS62" s="134"/>
      <c r="ACT62" s="134"/>
      <c r="ACU62" s="134"/>
      <c r="ACV62" s="134"/>
      <c r="ACW62" s="134"/>
      <c r="ACX62" s="134"/>
      <c r="ACY62" s="134"/>
      <c r="ACZ62" s="134"/>
      <c r="ADA62" s="134"/>
      <c r="ADB62" s="134"/>
      <c r="ADC62" s="134"/>
      <c r="ADD62" s="134"/>
      <c r="ADE62" s="134"/>
      <c r="ADF62" s="134"/>
      <c r="ADG62" s="134"/>
      <c r="ADH62" s="134"/>
      <c r="ADI62" s="134"/>
      <c r="ADJ62" s="134"/>
      <c r="ADK62" s="134"/>
      <c r="ADL62" s="134"/>
      <c r="ADM62" s="134"/>
      <c r="ADN62" s="134"/>
      <c r="ADO62" s="134"/>
      <c r="ADP62" s="134"/>
      <c r="ADQ62" s="134"/>
      <c r="ADR62" s="134"/>
      <c r="ADS62" s="134"/>
      <c r="ADT62" s="134"/>
      <c r="ADU62" s="134"/>
      <c r="ADV62" s="134"/>
      <c r="ADW62" s="134"/>
      <c r="ADX62" s="134"/>
      <c r="ADY62" s="134"/>
      <c r="ADZ62" s="134"/>
      <c r="AEA62" s="134"/>
      <c r="AEB62" s="134"/>
      <c r="AEC62" s="134"/>
      <c r="AED62" s="134"/>
      <c r="AEE62" s="134"/>
      <c r="AEF62" s="134"/>
      <c r="AEG62" s="134"/>
      <c r="AEH62" s="134"/>
      <c r="AEI62" s="134"/>
      <c r="AEJ62" s="134"/>
      <c r="AEK62" s="134"/>
      <c r="AEL62" s="134"/>
      <c r="AEM62" s="134"/>
      <c r="AEN62" s="134"/>
      <c r="AEO62" s="134"/>
      <c r="AEP62" s="134"/>
      <c r="AEQ62" s="134"/>
      <c r="AER62" s="134"/>
      <c r="AES62" s="134"/>
      <c r="AET62" s="134"/>
      <c r="AEU62" s="134"/>
      <c r="AEV62" s="134"/>
      <c r="AEW62" s="134"/>
      <c r="AEX62" s="134"/>
      <c r="AEY62" s="134"/>
      <c r="AEZ62" s="134"/>
      <c r="AFA62" s="134"/>
      <c r="AFB62" s="134"/>
      <c r="AFC62" s="134"/>
      <c r="AFD62" s="134"/>
      <c r="AFE62" s="134"/>
      <c r="AFF62" s="134"/>
      <c r="AFG62" s="134"/>
      <c r="AFH62" s="134"/>
      <c r="AFI62" s="134"/>
      <c r="AFJ62" s="134"/>
      <c r="AFK62" s="134"/>
      <c r="AFL62" s="134"/>
      <c r="AFM62" s="134"/>
      <c r="AFN62" s="134"/>
      <c r="AFO62" s="134"/>
      <c r="AFP62" s="134"/>
      <c r="AFQ62" s="134"/>
      <c r="AFR62" s="134"/>
      <c r="AFS62" s="134"/>
      <c r="AFT62" s="134"/>
      <c r="AFU62" s="134"/>
      <c r="AFV62" s="134"/>
      <c r="AFW62" s="134"/>
      <c r="AFX62" s="134"/>
      <c r="AFY62" s="134"/>
      <c r="AFZ62" s="134"/>
      <c r="AGA62" s="134"/>
      <c r="AGB62" s="134"/>
      <c r="AGC62" s="134"/>
      <c r="AGD62" s="134"/>
      <c r="AGE62" s="134"/>
      <c r="AGF62" s="134"/>
      <c r="AGG62" s="134"/>
      <c r="AGH62" s="134"/>
      <c r="AGI62" s="134"/>
      <c r="AGJ62" s="134"/>
      <c r="AGK62" s="134"/>
      <c r="AGL62" s="134"/>
      <c r="AGM62" s="134"/>
      <c r="AGN62" s="134"/>
      <c r="AGO62" s="134"/>
      <c r="AGP62" s="134"/>
      <c r="AGQ62" s="134"/>
      <c r="AGR62" s="134"/>
      <c r="AGS62" s="134"/>
      <c r="AGT62" s="134"/>
      <c r="AGU62" s="134"/>
      <c r="AGV62" s="134"/>
      <c r="AGW62" s="134"/>
      <c r="AGX62" s="134"/>
      <c r="AGY62" s="134"/>
      <c r="AGZ62" s="134"/>
      <c r="AHA62" s="134"/>
      <c r="AHB62" s="134"/>
      <c r="AHC62" s="134"/>
      <c r="AHD62" s="134"/>
      <c r="AHE62" s="134"/>
      <c r="AHF62" s="134"/>
      <c r="AHG62" s="134"/>
      <c r="AHH62" s="134"/>
      <c r="AHI62" s="134"/>
      <c r="AHJ62" s="134"/>
      <c r="AHK62" s="134"/>
      <c r="AHL62" s="134"/>
      <c r="AHM62" s="134"/>
      <c r="AHN62" s="134"/>
      <c r="AHO62" s="134"/>
      <c r="AHP62" s="134"/>
      <c r="AHQ62" s="134"/>
      <c r="AHR62" s="134"/>
      <c r="AHS62" s="134"/>
      <c r="AHT62" s="134"/>
      <c r="AHU62" s="134"/>
      <c r="AHV62" s="134"/>
      <c r="AHW62" s="134"/>
      <c r="AHX62" s="134"/>
      <c r="AHY62" s="134"/>
      <c r="AHZ62" s="134"/>
      <c r="AIA62" s="134"/>
      <c r="AIB62" s="134"/>
      <c r="AIC62" s="134"/>
      <c r="AID62" s="134"/>
      <c r="AIE62" s="134"/>
      <c r="AIF62" s="134"/>
      <c r="AIG62" s="134"/>
      <c r="AIH62" s="134"/>
      <c r="AII62" s="134"/>
      <c r="AIJ62" s="134"/>
      <c r="AIK62" s="134"/>
      <c r="AIL62" s="134"/>
      <c r="AIM62" s="134"/>
      <c r="AIN62" s="134"/>
      <c r="AIO62" s="134"/>
      <c r="AIP62" s="134"/>
      <c r="AIQ62" s="134"/>
      <c r="AIR62" s="134"/>
      <c r="AIS62" s="134"/>
      <c r="AIT62" s="134"/>
      <c r="AIU62" s="134"/>
      <c r="AIV62" s="134"/>
      <c r="AIW62" s="134"/>
      <c r="AIX62" s="134"/>
      <c r="AIY62" s="134"/>
      <c r="AIZ62" s="134"/>
      <c r="AJA62" s="134"/>
      <c r="AJB62" s="134"/>
      <c r="AJC62" s="134"/>
      <c r="AJD62" s="134"/>
      <c r="AJE62" s="134"/>
      <c r="AJF62" s="134"/>
      <c r="AJG62" s="134"/>
      <c r="AJH62" s="134"/>
      <c r="AJI62" s="134"/>
      <c r="AJJ62" s="134"/>
      <c r="AJK62" s="134"/>
      <c r="AJL62" s="134"/>
      <c r="AJM62" s="134"/>
      <c r="AJN62" s="134"/>
      <c r="AJO62" s="134"/>
      <c r="AJP62" s="134"/>
      <c r="AJQ62" s="134"/>
      <c r="AJR62" s="134"/>
      <c r="AJS62" s="134"/>
      <c r="AJT62" s="134"/>
      <c r="AJU62" s="134"/>
      <c r="AJV62" s="134"/>
      <c r="AJW62" s="134"/>
      <c r="AJX62" s="134"/>
      <c r="AJY62" s="134"/>
      <c r="AJZ62" s="134"/>
      <c r="AKA62" s="134"/>
      <c r="AKB62" s="134"/>
      <c r="AKC62" s="134"/>
      <c r="AKD62" s="134"/>
      <c r="AKE62" s="134"/>
      <c r="AKF62" s="134"/>
      <c r="AKG62" s="134"/>
      <c r="AKH62" s="134"/>
      <c r="AKI62" s="134"/>
      <c r="AKJ62" s="134"/>
      <c r="AKK62" s="134"/>
      <c r="AKL62" s="134"/>
      <c r="AKM62" s="134"/>
      <c r="AKN62" s="134"/>
      <c r="AKO62" s="134"/>
      <c r="AKP62" s="134"/>
      <c r="AKQ62" s="134"/>
      <c r="AKR62" s="134"/>
      <c r="AKS62" s="134"/>
      <c r="AKT62" s="134"/>
      <c r="AKU62" s="134"/>
      <c r="AKV62" s="134"/>
      <c r="AKW62" s="134"/>
      <c r="AKX62" s="134"/>
      <c r="AKY62" s="134"/>
      <c r="AKZ62" s="134"/>
      <c r="ALA62" s="134"/>
      <c r="ALB62" s="134"/>
      <c r="ALC62" s="134"/>
      <c r="ALD62" s="134"/>
      <c r="ALE62" s="134"/>
      <c r="ALF62" s="134"/>
      <c r="ALG62" s="134"/>
      <c r="ALH62" s="134"/>
      <c r="ALI62" s="134"/>
      <c r="ALJ62" s="134"/>
      <c r="ALK62" s="134"/>
      <c r="ALL62" s="134"/>
      <c r="ALM62" s="134"/>
      <c r="ALN62" s="134"/>
      <c r="ALO62" s="134"/>
      <c r="ALP62" s="134"/>
      <c r="ALQ62" s="134"/>
      <c r="ALR62" s="134"/>
      <c r="ALS62" s="134"/>
      <c r="ALT62" s="134"/>
      <c r="ALU62" s="134"/>
      <c r="ALV62" s="134"/>
      <c r="ALW62" s="134"/>
      <c r="ALX62" s="134"/>
      <c r="ALY62" s="134"/>
      <c r="ALZ62" s="134"/>
      <c r="AMA62" s="134"/>
      <c r="AMB62" s="134"/>
      <c r="AMC62" s="134"/>
      <c r="AMD62" s="134"/>
      <c r="AME62" s="134"/>
      <c r="AMF62" s="134"/>
      <c r="AMG62" s="134"/>
      <c r="AMH62" s="134"/>
      <c r="AMI62" s="134"/>
      <c r="AMJ62" s="134"/>
    </row>
    <row r="63" customFormat="false" ht="23.85" hidden="false" customHeight="false" outlineLevel="0" collapsed="false">
      <c r="A63" s="143" t="s">
        <v>203</v>
      </c>
      <c r="B63" s="136" t="s">
        <v>202</v>
      </c>
      <c r="C63" s="138" t="n">
        <v>53860</v>
      </c>
      <c r="D63" s="138" t="n">
        <v>53858</v>
      </c>
      <c r="E63" s="138" t="n">
        <f aca="false">D63-C63</f>
        <v>-2</v>
      </c>
      <c r="F63" s="138"/>
      <c r="G63" s="138" t="n">
        <f aca="false">H62</f>
        <v>-2</v>
      </c>
      <c r="H63" s="6" t="n">
        <f aca="false">D63-C63</f>
        <v>-2</v>
      </c>
      <c r="I63" s="5" t="n">
        <f aca="false">K63+L63+M63+N63+O63+P63</f>
        <v>0</v>
      </c>
      <c r="J63" s="132" t="n">
        <f aca="false">I63-H63</f>
        <v>2</v>
      </c>
      <c r="K63" s="5"/>
      <c r="L63" s="139"/>
      <c r="M63" s="5"/>
      <c r="N63" s="5"/>
      <c r="O63" s="5"/>
      <c r="Q63" s="6"/>
      <c r="R63" s="6"/>
    </row>
    <row r="64" customFormat="false" ht="12.75" hidden="false" customHeight="false" outlineLevel="0" collapsed="false">
      <c r="A64" s="128"/>
      <c r="B64" s="129" t="s">
        <v>204</v>
      </c>
      <c r="C64" s="130" t="n">
        <f aca="false">C12+C21+C25+C33+C38+C40+C47+C50+C55+C59+C62</f>
        <v>1549923172</v>
      </c>
      <c r="D64" s="130" t="n">
        <f aca="false">D12+D21+D25+D33+D38+D40+D47+D50+D55+D59+D62</f>
        <v>1520549298.93</v>
      </c>
      <c r="E64" s="130" t="n">
        <f aca="false">E12+E21+E25+E33+E38+E40+E47+E50+E55+E59+E62</f>
        <v>-29373873.07</v>
      </c>
      <c r="F64" s="130" t="n">
        <f aca="false">F12+F21+F25+F33+F38+F40+F47+F50+F55+F59</f>
        <v>-13576861.82</v>
      </c>
      <c r="G64" s="130" t="n">
        <f aca="false">G12+G21+G25+G33+G38+G40+G47+G50+G55+G59+G62</f>
        <v>-15797011.25</v>
      </c>
      <c r="H64" s="23" t="n">
        <f aca="false">D64-C64</f>
        <v>-29373873.0699999</v>
      </c>
      <c r="I64" s="22" t="n">
        <f aca="false">SUM(I13:I63)</f>
        <v>-13576861.82</v>
      </c>
      <c r="J64" s="132" t="n">
        <f aca="false">I64-H64</f>
        <v>15797011.2499999</v>
      </c>
      <c r="K64" s="22" t="n">
        <f aca="false">SUM(K13:K63)</f>
        <v>0</v>
      </c>
      <c r="L64" s="22" t="n">
        <f aca="false">SUM(L13:L63)</f>
        <v>0</v>
      </c>
      <c r="M64" s="22" t="n">
        <f aca="false">SUM(M13:M63)</f>
        <v>0</v>
      </c>
      <c r="N64" s="22" t="n">
        <f aca="false">SUM(N13:N63)</f>
        <v>0</v>
      </c>
      <c r="O64" s="30" t="n">
        <f aca="false">SUM(O13:O63)</f>
        <v>-13576861.82</v>
      </c>
      <c r="P64" s="133" t="n">
        <f aca="false">SUM(P13:P63)</f>
        <v>0</v>
      </c>
      <c r="Q64" s="23"/>
      <c r="R64" s="23"/>
      <c r="S64" s="134"/>
      <c r="T64" s="134"/>
      <c r="U64" s="134"/>
      <c r="V64" s="134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  <c r="BT64" s="134"/>
      <c r="BU64" s="134"/>
      <c r="BV64" s="134"/>
      <c r="BW64" s="134"/>
      <c r="BX64" s="134"/>
      <c r="BY64" s="134"/>
      <c r="BZ64" s="134"/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  <c r="DA64" s="134"/>
      <c r="DB64" s="134"/>
      <c r="DC64" s="134"/>
      <c r="DD64" s="134"/>
      <c r="DE64" s="134"/>
      <c r="DF64" s="134"/>
      <c r="DG64" s="134"/>
      <c r="DH64" s="134"/>
      <c r="DI64" s="134"/>
      <c r="DJ64" s="134"/>
      <c r="DK64" s="134"/>
      <c r="DL64" s="134"/>
      <c r="DM64" s="134"/>
      <c r="DN64" s="134"/>
      <c r="DO64" s="134"/>
      <c r="DP64" s="134"/>
      <c r="DQ64" s="134"/>
      <c r="DR64" s="134"/>
      <c r="DS64" s="134"/>
      <c r="DT64" s="134"/>
      <c r="DU64" s="134"/>
      <c r="DV64" s="134"/>
      <c r="DW64" s="134"/>
      <c r="DX64" s="134"/>
      <c r="DY64" s="134"/>
      <c r="DZ64" s="134"/>
      <c r="EA64" s="134"/>
      <c r="EB64" s="134"/>
      <c r="EC64" s="134"/>
      <c r="ED64" s="134"/>
      <c r="EE64" s="134"/>
      <c r="EF64" s="134"/>
      <c r="EG64" s="134"/>
      <c r="EH64" s="134"/>
      <c r="EI64" s="134"/>
      <c r="EJ64" s="134"/>
      <c r="EK64" s="134"/>
      <c r="EL64" s="134"/>
      <c r="EM64" s="134"/>
      <c r="EN64" s="134"/>
      <c r="EO64" s="134"/>
      <c r="EP64" s="134"/>
      <c r="EQ64" s="134"/>
      <c r="ER64" s="134"/>
      <c r="ES64" s="134"/>
      <c r="ET64" s="134"/>
      <c r="EU64" s="134"/>
      <c r="EV64" s="134"/>
      <c r="EW64" s="134"/>
      <c r="EX64" s="134"/>
      <c r="EY64" s="134"/>
      <c r="EZ64" s="134"/>
      <c r="FA64" s="134"/>
      <c r="FB64" s="134"/>
      <c r="FC64" s="134"/>
      <c r="FD64" s="134"/>
      <c r="FE64" s="134"/>
      <c r="FF64" s="134"/>
      <c r="FG64" s="134"/>
      <c r="FH64" s="134"/>
      <c r="FI64" s="134"/>
      <c r="FJ64" s="134"/>
      <c r="FK64" s="134"/>
      <c r="FL64" s="134"/>
      <c r="FM64" s="134"/>
      <c r="FN64" s="134"/>
      <c r="FO64" s="134"/>
      <c r="FP64" s="134"/>
      <c r="FQ64" s="134"/>
      <c r="FR64" s="134"/>
      <c r="FS64" s="134"/>
      <c r="FT64" s="134"/>
      <c r="FU64" s="134"/>
      <c r="FV64" s="134"/>
      <c r="FW64" s="134"/>
      <c r="FX64" s="134"/>
      <c r="FY64" s="134"/>
      <c r="FZ64" s="134"/>
      <c r="GA64" s="134"/>
      <c r="GB64" s="134"/>
      <c r="GC64" s="134"/>
      <c r="GD64" s="134"/>
      <c r="GE64" s="134"/>
      <c r="GF64" s="134"/>
      <c r="GG64" s="134"/>
      <c r="GH64" s="134"/>
      <c r="GI64" s="134"/>
      <c r="GJ64" s="134"/>
      <c r="GK64" s="134"/>
      <c r="GL64" s="134"/>
      <c r="GM64" s="134"/>
      <c r="GN64" s="134"/>
      <c r="GO64" s="134"/>
      <c r="GP64" s="134"/>
      <c r="GQ64" s="134"/>
      <c r="GR64" s="134"/>
      <c r="GS64" s="134"/>
      <c r="GT64" s="134"/>
      <c r="GU64" s="134"/>
      <c r="GV64" s="134"/>
      <c r="GW64" s="134"/>
      <c r="GX64" s="134"/>
      <c r="GY64" s="134"/>
      <c r="GZ64" s="134"/>
      <c r="HA64" s="134"/>
      <c r="HB64" s="134"/>
      <c r="HC64" s="134"/>
      <c r="HD64" s="134"/>
      <c r="HE64" s="134"/>
      <c r="HF64" s="134"/>
      <c r="HG64" s="134"/>
      <c r="HH64" s="134"/>
      <c r="HI64" s="134"/>
      <c r="HJ64" s="134"/>
      <c r="HK64" s="134"/>
      <c r="HL64" s="134"/>
      <c r="HM64" s="134"/>
      <c r="HN64" s="134"/>
      <c r="HO64" s="134"/>
      <c r="HP64" s="134"/>
      <c r="HQ64" s="134"/>
      <c r="HR64" s="134"/>
      <c r="HS64" s="134"/>
      <c r="HT64" s="134"/>
      <c r="HU64" s="134"/>
      <c r="HV64" s="134"/>
      <c r="HW64" s="134"/>
      <c r="HX64" s="134"/>
      <c r="HY64" s="134"/>
      <c r="HZ64" s="134"/>
      <c r="IA64" s="134"/>
      <c r="IB64" s="134"/>
      <c r="IC64" s="134"/>
      <c r="ID64" s="134"/>
      <c r="IE64" s="134"/>
      <c r="IF64" s="134"/>
      <c r="IG64" s="134"/>
      <c r="IH64" s="134"/>
      <c r="II64" s="134"/>
      <c r="IJ64" s="134"/>
      <c r="IK64" s="134"/>
      <c r="IL64" s="134"/>
      <c r="IM64" s="134"/>
      <c r="IN64" s="134"/>
      <c r="IO64" s="134"/>
      <c r="IP64" s="134"/>
      <c r="IQ64" s="134"/>
      <c r="IR64" s="134"/>
      <c r="IS64" s="134"/>
      <c r="IT64" s="134"/>
      <c r="IU64" s="134"/>
      <c r="IV64" s="134"/>
      <c r="IW64" s="134"/>
      <c r="IX64" s="134"/>
      <c r="IY64" s="134"/>
      <c r="IZ64" s="134"/>
      <c r="JA64" s="134"/>
      <c r="JB64" s="134"/>
      <c r="JC64" s="134"/>
      <c r="JD64" s="134"/>
      <c r="JE64" s="134"/>
      <c r="JF64" s="134"/>
      <c r="JG64" s="134"/>
      <c r="JH64" s="134"/>
      <c r="JI64" s="134"/>
      <c r="JJ64" s="134"/>
      <c r="JK64" s="134"/>
      <c r="JL64" s="134"/>
      <c r="JM64" s="134"/>
      <c r="JN64" s="134"/>
      <c r="JO64" s="134"/>
      <c r="JP64" s="134"/>
      <c r="JQ64" s="134"/>
      <c r="JR64" s="134"/>
      <c r="JS64" s="134"/>
      <c r="JT64" s="134"/>
      <c r="JU64" s="134"/>
      <c r="JV64" s="134"/>
      <c r="JW64" s="134"/>
      <c r="JX64" s="134"/>
      <c r="JY64" s="134"/>
      <c r="JZ64" s="134"/>
      <c r="KA64" s="134"/>
      <c r="KB64" s="134"/>
      <c r="KC64" s="134"/>
      <c r="KD64" s="134"/>
      <c r="KE64" s="134"/>
      <c r="KF64" s="134"/>
      <c r="KG64" s="134"/>
      <c r="KH64" s="134"/>
      <c r="KI64" s="134"/>
      <c r="KJ64" s="134"/>
      <c r="KK64" s="134"/>
      <c r="KL64" s="134"/>
      <c r="KM64" s="134"/>
      <c r="KN64" s="134"/>
      <c r="KO64" s="134"/>
      <c r="KP64" s="134"/>
      <c r="KQ64" s="134"/>
      <c r="KR64" s="134"/>
      <c r="KS64" s="134"/>
      <c r="KT64" s="134"/>
      <c r="KU64" s="134"/>
      <c r="KV64" s="134"/>
      <c r="KW64" s="134"/>
      <c r="KX64" s="134"/>
      <c r="KY64" s="134"/>
      <c r="KZ64" s="134"/>
      <c r="LA64" s="134"/>
      <c r="LB64" s="134"/>
      <c r="LC64" s="134"/>
      <c r="LD64" s="134"/>
      <c r="LE64" s="134"/>
      <c r="LF64" s="134"/>
      <c r="LG64" s="134"/>
      <c r="LH64" s="134"/>
      <c r="LI64" s="134"/>
      <c r="LJ64" s="134"/>
      <c r="LK64" s="134"/>
      <c r="LL64" s="134"/>
      <c r="LM64" s="134"/>
      <c r="LN64" s="134"/>
      <c r="LO64" s="134"/>
      <c r="LP64" s="134"/>
      <c r="LQ64" s="134"/>
      <c r="LR64" s="134"/>
      <c r="LS64" s="134"/>
      <c r="LT64" s="134"/>
      <c r="LU64" s="134"/>
      <c r="LV64" s="134"/>
      <c r="LW64" s="134"/>
      <c r="LX64" s="134"/>
      <c r="LY64" s="134"/>
      <c r="LZ64" s="134"/>
      <c r="MA64" s="134"/>
      <c r="MB64" s="134"/>
      <c r="MC64" s="134"/>
      <c r="MD64" s="134"/>
      <c r="ME64" s="134"/>
      <c r="MF64" s="134"/>
      <c r="MG64" s="134"/>
      <c r="MH64" s="134"/>
      <c r="MI64" s="134"/>
      <c r="MJ64" s="134"/>
      <c r="MK64" s="134"/>
      <c r="ML64" s="134"/>
      <c r="MM64" s="134"/>
      <c r="MN64" s="134"/>
      <c r="MO64" s="134"/>
      <c r="MP64" s="134"/>
      <c r="MQ64" s="134"/>
      <c r="MR64" s="134"/>
      <c r="MS64" s="134"/>
      <c r="MT64" s="134"/>
      <c r="MU64" s="134"/>
      <c r="MV64" s="134"/>
      <c r="MW64" s="134"/>
      <c r="MX64" s="134"/>
      <c r="MY64" s="134"/>
      <c r="MZ64" s="134"/>
      <c r="NA64" s="134"/>
      <c r="NB64" s="134"/>
      <c r="NC64" s="134"/>
      <c r="ND64" s="134"/>
      <c r="NE64" s="134"/>
      <c r="NF64" s="134"/>
      <c r="NG64" s="134"/>
      <c r="NH64" s="134"/>
      <c r="NI64" s="134"/>
      <c r="NJ64" s="134"/>
      <c r="NK64" s="134"/>
      <c r="NL64" s="134"/>
      <c r="NM64" s="134"/>
      <c r="NN64" s="134"/>
      <c r="NO64" s="134"/>
      <c r="NP64" s="134"/>
      <c r="NQ64" s="134"/>
      <c r="NR64" s="134"/>
      <c r="NS64" s="134"/>
      <c r="NT64" s="134"/>
      <c r="NU64" s="134"/>
      <c r="NV64" s="134"/>
      <c r="NW64" s="134"/>
      <c r="NX64" s="134"/>
      <c r="NY64" s="134"/>
      <c r="NZ64" s="134"/>
      <c r="OA64" s="134"/>
      <c r="OB64" s="134"/>
      <c r="OC64" s="134"/>
      <c r="OD64" s="134"/>
      <c r="OE64" s="134"/>
      <c r="OF64" s="134"/>
      <c r="OG64" s="134"/>
      <c r="OH64" s="134"/>
      <c r="OI64" s="134"/>
      <c r="OJ64" s="134"/>
      <c r="OK64" s="134"/>
      <c r="OL64" s="134"/>
      <c r="OM64" s="134"/>
      <c r="ON64" s="134"/>
      <c r="OO64" s="134"/>
      <c r="OP64" s="134"/>
      <c r="OQ64" s="134"/>
      <c r="OR64" s="134"/>
      <c r="OS64" s="134"/>
      <c r="OT64" s="134"/>
      <c r="OU64" s="134"/>
      <c r="OV64" s="134"/>
      <c r="OW64" s="134"/>
      <c r="OX64" s="134"/>
      <c r="OY64" s="134"/>
      <c r="OZ64" s="134"/>
      <c r="PA64" s="134"/>
      <c r="PB64" s="134"/>
      <c r="PC64" s="134"/>
      <c r="PD64" s="134"/>
      <c r="PE64" s="134"/>
      <c r="PF64" s="134"/>
      <c r="PG64" s="134"/>
      <c r="PH64" s="134"/>
      <c r="PI64" s="134"/>
      <c r="PJ64" s="134"/>
      <c r="PK64" s="134"/>
      <c r="PL64" s="134"/>
      <c r="PM64" s="134"/>
      <c r="PN64" s="134"/>
      <c r="PO64" s="134"/>
      <c r="PP64" s="134"/>
      <c r="PQ64" s="134"/>
      <c r="PR64" s="134"/>
      <c r="PS64" s="134"/>
      <c r="PT64" s="134"/>
      <c r="PU64" s="134"/>
      <c r="PV64" s="134"/>
      <c r="PW64" s="134"/>
      <c r="PX64" s="134"/>
      <c r="PY64" s="134"/>
      <c r="PZ64" s="134"/>
      <c r="QA64" s="134"/>
      <c r="QB64" s="134"/>
      <c r="QC64" s="134"/>
      <c r="QD64" s="134"/>
      <c r="QE64" s="134"/>
      <c r="QF64" s="134"/>
      <c r="QG64" s="134"/>
      <c r="QH64" s="134"/>
      <c r="QI64" s="134"/>
      <c r="QJ64" s="134"/>
      <c r="QK64" s="134"/>
      <c r="QL64" s="134"/>
      <c r="QM64" s="134"/>
      <c r="QN64" s="134"/>
      <c r="QO64" s="134"/>
      <c r="QP64" s="134"/>
      <c r="QQ64" s="134"/>
      <c r="QR64" s="134"/>
      <c r="QS64" s="134"/>
      <c r="QT64" s="134"/>
      <c r="QU64" s="134"/>
      <c r="QV64" s="134"/>
      <c r="QW64" s="134"/>
      <c r="QX64" s="134"/>
      <c r="QY64" s="134"/>
      <c r="QZ64" s="134"/>
      <c r="RA64" s="134"/>
      <c r="RB64" s="134"/>
      <c r="RC64" s="134"/>
      <c r="RD64" s="134"/>
      <c r="RE64" s="134"/>
      <c r="RF64" s="134"/>
      <c r="RG64" s="134"/>
      <c r="RH64" s="134"/>
      <c r="RI64" s="134"/>
      <c r="RJ64" s="134"/>
      <c r="RK64" s="134"/>
      <c r="RL64" s="134"/>
      <c r="RM64" s="134"/>
      <c r="RN64" s="134"/>
      <c r="RO64" s="134"/>
      <c r="RP64" s="134"/>
      <c r="RQ64" s="134"/>
      <c r="RR64" s="134"/>
      <c r="RS64" s="134"/>
      <c r="RT64" s="134"/>
      <c r="RU64" s="134"/>
      <c r="RV64" s="134"/>
      <c r="RW64" s="134"/>
      <c r="RX64" s="134"/>
      <c r="RY64" s="134"/>
      <c r="RZ64" s="134"/>
      <c r="SA64" s="134"/>
      <c r="SB64" s="134"/>
      <c r="SC64" s="134"/>
      <c r="SD64" s="134"/>
      <c r="SE64" s="134"/>
      <c r="SF64" s="134"/>
      <c r="SG64" s="134"/>
      <c r="SH64" s="134"/>
      <c r="SI64" s="134"/>
      <c r="SJ64" s="134"/>
      <c r="SK64" s="134"/>
      <c r="SL64" s="134"/>
      <c r="SM64" s="134"/>
      <c r="SN64" s="134"/>
      <c r="SO64" s="134"/>
      <c r="SP64" s="134"/>
      <c r="SQ64" s="134"/>
      <c r="SR64" s="134"/>
      <c r="SS64" s="134"/>
      <c r="ST64" s="134"/>
      <c r="SU64" s="134"/>
      <c r="SV64" s="134"/>
      <c r="SW64" s="134"/>
      <c r="SX64" s="134"/>
      <c r="SY64" s="134"/>
      <c r="SZ64" s="134"/>
      <c r="TA64" s="134"/>
      <c r="TB64" s="134"/>
      <c r="TC64" s="134"/>
      <c r="TD64" s="134"/>
      <c r="TE64" s="134"/>
      <c r="TF64" s="134"/>
      <c r="TG64" s="134"/>
      <c r="TH64" s="134"/>
      <c r="TI64" s="134"/>
      <c r="TJ64" s="134"/>
      <c r="TK64" s="134"/>
      <c r="TL64" s="134"/>
      <c r="TM64" s="134"/>
      <c r="TN64" s="134"/>
      <c r="TO64" s="134"/>
      <c r="TP64" s="134"/>
      <c r="TQ64" s="134"/>
      <c r="TR64" s="134"/>
      <c r="TS64" s="134"/>
      <c r="TT64" s="134"/>
      <c r="TU64" s="134"/>
      <c r="TV64" s="134"/>
      <c r="TW64" s="134"/>
      <c r="TX64" s="134"/>
      <c r="TY64" s="134"/>
      <c r="TZ64" s="134"/>
      <c r="UA64" s="134"/>
      <c r="UB64" s="134"/>
      <c r="UC64" s="134"/>
      <c r="UD64" s="134"/>
      <c r="UE64" s="134"/>
      <c r="UF64" s="134"/>
      <c r="UG64" s="134"/>
      <c r="UH64" s="134"/>
      <c r="UI64" s="134"/>
      <c r="UJ64" s="134"/>
      <c r="UK64" s="134"/>
      <c r="UL64" s="134"/>
      <c r="UM64" s="134"/>
      <c r="UN64" s="134"/>
      <c r="UO64" s="134"/>
      <c r="UP64" s="134"/>
      <c r="UQ64" s="134"/>
      <c r="UR64" s="134"/>
      <c r="US64" s="134"/>
      <c r="UT64" s="134"/>
      <c r="UU64" s="134"/>
      <c r="UV64" s="134"/>
      <c r="UW64" s="134"/>
      <c r="UX64" s="134"/>
      <c r="UY64" s="134"/>
      <c r="UZ64" s="134"/>
      <c r="VA64" s="134"/>
      <c r="VB64" s="134"/>
      <c r="VC64" s="134"/>
      <c r="VD64" s="134"/>
      <c r="VE64" s="134"/>
      <c r="VF64" s="134"/>
      <c r="VG64" s="134"/>
      <c r="VH64" s="134"/>
      <c r="VI64" s="134"/>
      <c r="VJ64" s="134"/>
      <c r="VK64" s="134"/>
      <c r="VL64" s="134"/>
      <c r="VM64" s="134"/>
      <c r="VN64" s="134"/>
      <c r="VO64" s="134"/>
      <c r="VP64" s="134"/>
      <c r="VQ64" s="134"/>
      <c r="VR64" s="134"/>
      <c r="VS64" s="134"/>
      <c r="VT64" s="134"/>
      <c r="VU64" s="134"/>
      <c r="VV64" s="134"/>
      <c r="VW64" s="134"/>
      <c r="VX64" s="134"/>
      <c r="VY64" s="134"/>
      <c r="VZ64" s="134"/>
      <c r="WA64" s="134"/>
      <c r="WB64" s="134"/>
      <c r="WC64" s="134"/>
      <c r="WD64" s="134"/>
      <c r="WE64" s="134"/>
      <c r="WF64" s="134"/>
      <c r="WG64" s="134"/>
      <c r="WH64" s="134"/>
      <c r="WI64" s="134"/>
      <c r="WJ64" s="134"/>
      <c r="WK64" s="134"/>
      <c r="WL64" s="134"/>
      <c r="WM64" s="134"/>
      <c r="WN64" s="134"/>
      <c r="WO64" s="134"/>
      <c r="WP64" s="134"/>
      <c r="WQ64" s="134"/>
      <c r="WR64" s="134"/>
      <c r="WS64" s="134"/>
      <c r="WT64" s="134"/>
      <c r="WU64" s="134"/>
      <c r="WV64" s="134"/>
      <c r="WW64" s="134"/>
      <c r="WX64" s="134"/>
      <c r="WY64" s="134"/>
      <c r="WZ64" s="134"/>
      <c r="XA64" s="134"/>
      <c r="XB64" s="134"/>
      <c r="XC64" s="134"/>
      <c r="XD64" s="134"/>
      <c r="XE64" s="134"/>
      <c r="XF64" s="134"/>
      <c r="XG64" s="134"/>
      <c r="XH64" s="134"/>
      <c r="XI64" s="134"/>
      <c r="XJ64" s="134"/>
      <c r="XK64" s="134"/>
      <c r="XL64" s="134"/>
      <c r="XM64" s="134"/>
      <c r="XN64" s="134"/>
      <c r="XO64" s="134"/>
      <c r="XP64" s="134"/>
      <c r="XQ64" s="134"/>
      <c r="XR64" s="134"/>
      <c r="XS64" s="134"/>
      <c r="XT64" s="134"/>
      <c r="XU64" s="134"/>
      <c r="XV64" s="134"/>
      <c r="XW64" s="134"/>
      <c r="XX64" s="134"/>
      <c r="XY64" s="134"/>
      <c r="XZ64" s="134"/>
      <c r="YA64" s="134"/>
      <c r="YB64" s="134"/>
      <c r="YC64" s="134"/>
      <c r="YD64" s="134"/>
      <c r="YE64" s="134"/>
      <c r="YF64" s="134"/>
      <c r="YG64" s="134"/>
      <c r="YH64" s="134"/>
      <c r="YI64" s="134"/>
      <c r="YJ64" s="134"/>
      <c r="YK64" s="134"/>
      <c r="YL64" s="134"/>
      <c r="YM64" s="134"/>
      <c r="YN64" s="134"/>
      <c r="YO64" s="134"/>
      <c r="YP64" s="134"/>
      <c r="YQ64" s="134"/>
      <c r="YR64" s="134"/>
      <c r="YS64" s="134"/>
      <c r="YT64" s="134"/>
      <c r="YU64" s="134"/>
      <c r="YV64" s="134"/>
      <c r="YW64" s="134"/>
      <c r="YX64" s="134"/>
      <c r="YY64" s="134"/>
      <c r="YZ64" s="134"/>
      <c r="ZA64" s="134"/>
      <c r="ZB64" s="134"/>
      <c r="ZC64" s="134"/>
      <c r="ZD64" s="134"/>
      <c r="ZE64" s="134"/>
      <c r="ZF64" s="134"/>
      <c r="ZG64" s="134"/>
      <c r="ZH64" s="134"/>
      <c r="ZI64" s="134"/>
      <c r="ZJ64" s="134"/>
      <c r="ZK64" s="134"/>
      <c r="ZL64" s="134"/>
      <c r="ZM64" s="134"/>
      <c r="ZN64" s="134"/>
      <c r="ZO64" s="134"/>
      <c r="ZP64" s="134"/>
      <c r="ZQ64" s="134"/>
      <c r="ZR64" s="134"/>
      <c r="ZS64" s="134"/>
      <c r="ZT64" s="134"/>
      <c r="ZU64" s="134"/>
      <c r="ZV64" s="134"/>
      <c r="ZW64" s="134"/>
      <c r="ZX64" s="134"/>
      <c r="ZY64" s="134"/>
      <c r="ZZ64" s="134"/>
      <c r="AAA64" s="134"/>
      <c r="AAB64" s="134"/>
      <c r="AAC64" s="134"/>
      <c r="AAD64" s="134"/>
      <c r="AAE64" s="134"/>
      <c r="AAF64" s="134"/>
      <c r="AAG64" s="134"/>
      <c r="AAH64" s="134"/>
      <c r="AAI64" s="134"/>
      <c r="AAJ64" s="134"/>
      <c r="AAK64" s="134"/>
      <c r="AAL64" s="134"/>
      <c r="AAM64" s="134"/>
      <c r="AAN64" s="134"/>
      <c r="AAO64" s="134"/>
      <c r="AAP64" s="134"/>
      <c r="AAQ64" s="134"/>
      <c r="AAR64" s="134"/>
      <c r="AAS64" s="134"/>
      <c r="AAT64" s="134"/>
      <c r="AAU64" s="134"/>
      <c r="AAV64" s="134"/>
      <c r="AAW64" s="134"/>
      <c r="AAX64" s="134"/>
      <c r="AAY64" s="134"/>
      <c r="AAZ64" s="134"/>
      <c r="ABA64" s="134"/>
      <c r="ABB64" s="134"/>
      <c r="ABC64" s="134"/>
      <c r="ABD64" s="134"/>
      <c r="ABE64" s="134"/>
      <c r="ABF64" s="134"/>
      <c r="ABG64" s="134"/>
      <c r="ABH64" s="134"/>
      <c r="ABI64" s="134"/>
      <c r="ABJ64" s="134"/>
      <c r="ABK64" s="134"/>
      <c r="ABL64" s="134"/>
      <c r="ABM64" s="134"/>
      <c r="ABN64" s="134"/>
      <c r="ABO64" s="134"/>
      <c r="ABP64" s="134"/>
      <c r="ABQ64" s="134"/>
      <c r="ABR64" s="134"/>
      <c r="ABS64" s="134"/>
      <c r="ABT64" s="134"/>
      <c r="ABU64" s="134"/>
      <c r="ABV64" s="134"/>
      <c r="ABW64" s="134"/>
      <c r="ABX64" s="134"/>
      <c r="ABY64" s="134"/>
      <c r="ABZ64" s="134"/>
      <c r="ACA64" s="134"/>
      <c r="ACB64" s="134"/>
      <c r="ACC64" s="134"/>
      <c r="ACD64" s="134"/>
      <c r="ACE64" s="134"/>
      <c r="ACF64" s="134"/>
      <c r="ACG64" s="134"/>
      <c r="ACH64" s="134"/>
      <c r="ACI64" s="134"/>
      <c r="ACJ64" s="134"/>
      <c r="ACK64" s="134"/>
      <c r="ACL64" s="134"/>
      <c r="ACM64" s="134"/>
      <c r="ACN64" s="134"/>
      <c r="ACO64" s="134"/>
      <c r="ACP64" s="134"/>
      <c r="ACQ64" s="134"/>
      <c r="ACR64" s="134"/>
      <c r="ACS64" s="134"/>
      <c r="ACT64" s="134"/>
      <c r="ACU64" s="134"/>
      <c r="ACV64" s="134"/>
      <c r="ACW64" s="134"/>
      <c r="ACX64" s="134"/>
      <c r="ACY64" s="134"/>
      <c r="ACZ64" s="134"/>
      <c r="ADA64" s="134"/>
      <c r="ADB64" s="134"/>
      <c r="ADC64" s="134"/>
      <c r="ADD64" s="134"/>
      <c r="ADE64" s="134"/>
      <c r="ADF64" s="134"/>
      <c r="ADG64" s="134"/>
      <c r="ADH64" s="134"/>
      <c r="ADI64" s="134"/>
      <c r="ADJ64" s="134"/>
      <c r="ADK64" s="134"/>
      <c r="ADL64" s="134"/>
      <c r="ADM64" s="134"/>
      <c r="ADN64" s="134"/>
      <c r="ADO64" s="134"/>
      <c r="ADP64" s="134"/>
      <c r="ADQ64" s="134"/>
      <c r="ADR64" s="134"/>
      <c r="ADS64" s="134"/>
      <c r="ADT64" s="134"/>
      <c r="ADU64" s="134"/>
      <c r="ADV64" s="134"/>
      <c r="ADW64" s="134"/>
      <c r="ADX64" s="134"/>
      <c r="ADY64" s="134"/>
      <c r="ADZ64" s="134"/>
      <c r="AEA64" s="134"/>
      <c r="AEB64" s="134"/>
      <c r="AEC64" s="134"/>
      <c r="AED64" s="134"/>
      <c r="AEE64" s="134"/>
      <c r="AEF64" s="134"/>
      <c r="AEG64" s="134"/>
      <c r="AEH64" s="134"/>
      <c r="AEI64" s="134"/>
      <c r="AEJ64" s="134"/>
      <c r="AEK64" s="134"/>
      <c r="AEL64" s="134"/>
      <c r="AEM64" s="134"/>
      <c r="AEN64" s="134"/>
      <c r="AEO64" s="134"/>
      <c r="AEP64" s="134"/>
      <c r="AEQ64" s="134"/>
      <c r="AER64" s="134"/>
      <c r="AES64" s="134"/>
      <c r="AET64" s="134"/>
      <c r="AEU64" s="134"/>
      <c r="AEV64" s="134"/>
      <c r="AEW64" s="134"/>
      <c r="AEX64" s="134"/>
      <c r="AEY64" s="134"/>
      <c r="AEZ64" s="134"/>
      <c r="AFA64" s="134"/>
      <c r="AFB64" s="134"/>
      <c r="AFC64" s="134"/>
      <c r="AFD64" s="134"/>
      <c r="AFE64" s="134"/>
      <c r="AFF64" s="134"/>
      <c r="AFG64" s="134"/>
      <c r="AFH64" s="134"/>
      <c r="AFI64" s="134"/>
      <c r="AFJ64" s="134"/>
      <c r="AFK64" s="134"/>
      <c r="AFL64" s="134"/>
      <c r="AFM64" s="134"/>
      <c r="AFN64" s="134"/>
      <c r="AFO64" s="134"/>
      <c r="AFP64" s="134"/>
      <c r="AFQ64" s="134"/>
      <c r="AFR64" s="134"/>
      <c r="AFS64" s="134"/>
      <c r="AFT64" s="134"/>
      <c r="AFU64" s="134"/>
      <c r="AFV64" s="134"/>
      <c r="AFW64" s="134"/>
      <c r="AFX64" s="134"/>
      <c r="AFY64" s="134"/>
      <c r="AFZ64" s="134"/>
      <c r="AGA64" s="134"/>
      <c r="AGB64" s="134"/>
      <c r="AGC64" s="134"/>
      <c r="AGD64" s="134"/>
      <c r="AGE64" s="134"/>
      <c r="AGF64" s="134"/>
      <c r="AGG64" s="134"/>
      <c r="AGH64" s="134"/>
      <c r="AGI64" s="134"/>
      <c r="AGJ64" s="134"/>
      <c r="AGK64" s="134"/>
      <c r="AGL64" s="134"/>
      <c r="AGM64" s="134"/>
      <c r="AGN64" s="134"/>
      <c r="AGO64" s="134"/>
      <c r="AGP64" s="134"/>
      <c r="AGQ64" s="134"/>
      <c r="AGR64" s="134"/>
      <c r="AGS64" s="134"/>
      <c r="AGT64" s="134"/>
      <c r="AGU64" s="134"/>
      <c r="AGV64" s="134"/>
      <c r="AGW64" s="134"/>
      <c r="AGX64" s="134"/>
      <c r="AGY64" s="134"/>
      <c r="AGZ64" s="134"/>
      <c r="AHA64" s="134"/>
      <c r="AHB64" s="134"/>
      <c r="AHC64" s="134"/>
      <c r="AHD64" s="134"/>
      <c r="AHE64" s="134"/>
      <c r="AHF64" s="134"/>
      <c r="AHG64" s="134"/>
      <c r="AHH64" s="134"/>
      <c r="AHI64" s="134"/>
      <c r="AHJ64" s="134"/>
      <c r="AHK64" s="134"/>
      <c r="AHL64" s="134"/>
      <c r="AHM64" s="134"/>
      <c r="AHN64" s="134"/>
      <c r="AHO64" s="134"/>
      <c r="AHP64" s="134"/>
      <c r="AHQ64" s="134"/>
      <c r="AHR64" s="134"/>
      <c r="AHS64" s="134"/>
      <c r="AHT64" s="134"/>
      <c r="AHU64" s="134"/>
      <c r="AHV64" s="134"/>
      <c r="AHW64" s="134"/>
      <c r="AHX64" s="134"/>
      <c r="AHY64" s="134"/>
      <c r="AHZ64" s="134"/>
      <c r="AIA64" s="134"/>
      <c r="AIB64" s="134"/>
      <c r="AIC64" s="134"/>
      <c r="AID64" s="134"/>
      <c r="AIE64" s="134"/>
      <c r="AIF64" s="134"/>
      <c r="AIG64" s="134"/>
      <c r="AIH64" s="134"/>
      <c r="AII64" s="134"/>
      <c r="AIJ64" s="134"/>
      <c r="AIK64" s="134"/>
      <c r="AIL64" s="134"/>
      <c r="AIM64" s="134"/>
      <c r="AIN64" s="134"/>
      <c r="AIO64" s="134"/>
      <c r="AIP64" s="134"/>
      <c r="AIQ64" s="134"/>
      <c r="AIR64" s="134"/>
      <c r="AIS64" s="134"/>
      <c r="AIT64" s="134"/>
      <c r="AIU64" s="134"/>
      <c r="AIV64" s="134"/>
      <c r="AIW64" s="134"/>
      <c r="AIX64" s="134"/>
      <c r="AIY64" s="134"/>
      <c r="AIZ64" s="134"/>
      <c r="AJA64" s="134"/>
      <c r="AJB64" s="134"/>
      <c r="AJC64" s="134"/>
      <c r="AJD64" s="134"/>
      <c r="AJE64" s="134"/>
      <c r="AJF64" s="134"/>
      <c r="AJG64" s="134"/>
      <c r="AJH64" s="134"/>
      <c r="AJI64" s="134"/>
      <c r="AJJ64" s="134"/>
      <c r="AJK64" s="134"/>
      <c r="AJL64" s="134"/>
      <c r="AJM64" s="134"/>
      <c r="AJN64" s="134"/>
      <c r="AJO64" s="134"/>
      <c r="AJP64" s="134"/>
      <c r="AJQ64" s="134"/>
      <c r="AJR64" s="134"/>
      <c r="AJS64" s="134"/>
      <c r="AJT64" s="134"/>
      <c r="AJU64" s="134"/>
      <c r="AJV64" s="134"/>
      <c r="AJW64" s="134"/>
      <c r="AJX64" s="134"/>
      <c r="AJY64" s="134"/>
      <c r="AJZ64" s="134"/>
      <c r="AKA64" s="134"/>
      <c r="AKB64" s="134"/>
      <c r="AKC64" s="134"/>
      <c r="AKD64" s="134"/>
      <c r="AKE64" s="134"/>
      <c r="AKF64" s="134"/>
      <c r="AKG64" s="134"/>
      <c r="AKH64" s="134"/>
      <c r="AKI64" s="134"/>
      <c r="AKJ64" s="134"/>
      <c r="AKK64" s="134"/>
      <c r="AKL64" s="134"/>
      <c r="AKM64" s="134"/>
      <c r="AKN64" s="134"/>
      <c r="AKO64" s="134"/>
      <c r="AKP64" s="134"/>
      <c r="AKQ64" s="134"/>
      <c r="AKR64" s="134"/>
      <c r="AKS64" s="134"/>
      <c r="AKT64" s="134"/>
      <c r="AKU64" s="134"/>
      <c r="AKV64" s="134"/>
      <c r="AKW64" s="134"/>
      <c r="AKX64" s="134"/>
      <c r="AKY64" s="134"/>
      <c r="AKZ64" s="134"/>
      <c r="ALA64" s="134"/>
      <c r="ALB64" s="134"/>
      <c r="ALC64" s="134"/>
      <c r="ALD64" s="134"/>
      <c r="ALE64" s="134"/>
      <c r="ALF64" s="134"/>
      <c r="ALG64" s="134"/>
      <c r="ALH64" s="134"/>
      <c r="ALI64" s="134"/>
      <c r="ALJ64" s="134"/>
      <c r="ALK64" s="134"/>
      <c r="ALL64" s="134"/>
      <c r="ALM64" s="134"/>
      <c r="ALN64" s="134"/>
      <c r="ALO64" s="134"/>
      <c r="ALP64" s="134"/>
      <c r="ALQ64" s="134"/>
      <c r="ALR64" s="134"/>
      <c r="ALS64" s="134"/>
      <c r="ALT64" s="134"/>
      <c r="ALU64" s="134"/>
      <c r="ALV64" s="134"/>
      <c r="ALW64" s="134"/>
      <c r="ALX64" s="134"/>
      <c r="ALY64" s="134"/>
      <c r="ALZ64" s="134"/>
      <c r="AMA64" s="134"/>
      <c r="AMB64" s="134"/>
      <c r="AMC64" s="134"/>
      <c r="AMD64" s="134"/>
      <c r="AME64" s="134"/>
      <c r="AMF64" s="134"/>
      <c r="AMG64" s="134"/>
      <c r="AMH64" s="134"/>
      <c r="AMI64" s="134"/>
      <c r="AMJ64" s="134"/>
    </row>
    <row r="65" customFormat="false" ht="12.75" hidden="false" customHeight="false" outlineLevel="0" collapsed="false">
      <c r="A65" s="143"/>
      <c r="B65" s="136"/>
      <c r="C65" s="138"/>
      <c r="D65" s="138"/>
      <c r="E65" s="138"/>
      <c r="F65" s="149" t="n">
        <f aca="false">F64+G64</f>
        <v>-29373873.07</v>
      </c>
      <c r="G65" s="149"/>
      <c r="H65" s="6" t="n">
        <f aca="false">D65-C65</f>
        <v>0</v>
      </c>
      <c r="I65" s="5" t="n">
        <f aca="false">I64-H64</f>
        <v>15797011.2499999</v>
      </c>
      <c r="J65" s="132"/>
      <c r="K65" s="5"/>
      <c r="L65" s="150" t="n">
        <f aca="false">L64+M64</f>
        <v>0</v>
      </c>
      <c r="M65" s="150"/>
      <c r="N65" s="151"/>
      <c r="O65" s="150" t="n">
        <f aca="false">O64+P64</f>
        <v>-13576861.82</v>
      </c>
      <c r="P65" s="150"/>
      <c r="Q65" s="6"/>
      <c r="R65" s="6"/>
    </row>
    <row r="66" customFormat="false" ht="13.8" hidden="false" customHeight="false" outlineLevel="0" collapsed="false">
      <c r="I66" s="5"/>
      <c r="J66" s="132"/>
      <c r="K66" s="5"/>
      <c r="L66" s="5"/>
      <c r="M66" s="5"/>
      <c r="N66" s="144"/>
      <c r="O66" s="5"/>
      <c r="Q66" s="6"/>
      <c r="R66" s="6"/>
    </row>
    <row r="67" customFormat="false" ht="12.75" hidden="true" customHeight="false" outlineLevel="0" collapsed="false">
      <c r="D67" s="6" t="n">
        <v>1580565746.31</v>
      </c>
      <c r="J67" s="132"/>
      <c r="K67" s="5"/>
      <c r="L67" s="5"/>
      <c r="M67" s="5" t="s">
        <v>205</v>
      </c>
      <c r="N67" s="5" t="n">
        <f aca="false">L65</f>
        <v>0</v>
      </c>
      <c r="O67" s="152" t="n">
        <f aca="false">N67+N68</f>
        <v>0</v>
      </c>
      <c r="Q67" s="6"/>
      <c r="R67" s="6"/>
    </row>
    <row r="68" customFormat="false" ht="12.75" hidden="true" customHeight="false" outlineLevel="0" collapsed="false">
      <c r="D68" s="6" t="n">
        <f aca="false">D67-D64</f>
        <v>60016447.3799999</v>
      </c>
      <c r="G68" s="6" t="s">
        <v>206</v>
      </c>
      <c r="H68" s="6" t="s">
        <v>207</v>
      </c>
      <c r="I68" s="131" t="s">
        <v>208</v>
      </c>
      <c r="J68" s="132"/>
      <c r="K68" s="5"/>
      <c r="L68" s="5"/>
      <c r="M68" s="5" t="s">
        <v>209</v>
      </c>
      <c r="N68" s="5" t="n">
        <f aca="false">K64+N64</f>
        <v>0</v>
      </c>
      <c r="O68" s="152"/>
      <c r="Q68" s="6"/>
      <c r="R68" s="6"/>
    </row>
    <row r="69" customFormat="false" ht="12.75" hidden="true" customHeight="false" outlineLevel="0" collapsed="false">
      <c r="C69" s="107"/>
      <c r="D69" s="107"/>
      <c r="E69" s="107"/>
      <c r="F69" s="111" t="s">
        <v>210</v>
      </c>
      <c r="G69" s="6" t="n">
        <f aca="false">G80</f>
        <v>61961329.39</v>
      </c>
      <c r="H69" s="6" t="n">
        <f aca="false">H80</f>
        <v>-68579986.48</v>
      </c>
      <c r="I69" s="22" t="n">
        <f aca="false">SUM(G69:H69)</f>
        <v>-6618657.09</v>
      </c>
      <c r="J69" s="132"/>
      <c r="K69" s="5"/>
      <c r="L69" s="5"/>
      <c r="M69" s="5" t="s">
        <v>211</v>
      </c>
      <c r="N69" s="5" t="n">
        <f aca="false">O64</f>
        <v>-13576861.82</v>
      </c>
      <c r="O69" s="5"/>
      <c r="Q69" s="6"/>
      <c r="R69" s="6"/>
    </row>
    <row r="70" customFormat="false" ht="12.75" hidden="true" customHeight="false" outlineLevel="0" collapsed="false">
      <c r="C70" s="107"/>
      <c r="D70" s="107"/>
      <c r="E70" s="107"/>
      <c r="F70" s="111" t="s">
        <v>212</v>
      </c>
      <c r="G70" s="6" t="n">
        <v>110886</v>
      </c>
      <c r="I70" s="22" t="n">
        <f aca="false">SUM(G70:H70)</f>
        <v>110886</v>
      </c>
      <c r="J70" s="132"/>
      <c r="K70" s="5"/>
      <c r="L70" s="5"/>
      <c r="M70" s="5"/>
      <c r="N70" s="5" t="n">
        <f aca="false">SUM(N67:N69)</f>
        <v>-13576861.82</v>
      </c>
      <c r="O70" s="5" t="n">
        <f aca="false">N69+O67</f>
        <v>-13576861.82</v>
      </c>
      <c r="Q70" s="6"/>
      <c r="R70" s="6"/>
    </row>
    <row r="71" customFormat="false" ht="12.75" hidden="true" customHeight="false" outlineLevel="0" collapsed="false">
      <c r="F71" s="111" t="s">
        <v>213</v>
      </c>
      <c r="G71" s="6" t="n">
        <v>187567.18</v>
      </c>
      <c r="I71" s="22" t="n">
        <f aca="false">SUM(G71:H71)</f>
        <v>187567.18</v>
      </c>
      <c r="J71" s="132"/>
      <c r="K71" s="5"/>
      <c r="L71" s="5"/>
      <c r="M71" s="5"/>
      <c r="N71" s="5"/>
      <c r="O71" s="5"/>
      <c r="Q71" s="6"/>
      <c r="R71" s="6"/>
    </row>
    <row r="72" customFormat="false" ht="12.75" hidden="true" customHeight="false" outlineLevel="0" collapsed="false">
      <c r="C72" s="107"/>
      <c r="D72" s="107"/>
      <c r="E72" s="107"/>
      <c r="F72" s="111" t="s">
        <v>214</v>
      </c>
      <c r="G72" s="6" t="n">
        <v>307439.83</v>
      </c>
      <c r="H72" s="6" t="n">
        <v>-39412</v>
      </c>
      <c r="I72" s="22" t="n">
        <f aca="false">SUM(G72:H72)</f>
        <v>268027.83</v>
      </c>
      <c r="J72" s="132"/>
      <c r="K72" s="5"/>
      <c r="L72" s="5"/>
      <c r="M72" s="5"/>
      <c r="N72" s="5"/>
      <c r="O72" s="5" t="n">
        <v>-13576861.82</v>
      </c>
      <c r="Q72" s="6"/>
      <c r="R72" s="6"/>
    </row>
    <row r="73" customFormat="false" ht="12.75" hidden="true" customHeight="false" outlineLevel="0" collapsed="false">
      <c r="C73" s="107"/>
      <c r="D73" s="107"/>
      <c r="E73" s="107"/>
      <c r="F73" s="111"/>
      <c r="G73" s="23" t="n">
        <f aca="false">SUM(G69:G72)</f>
        <v>62567222.4</v>
      </c>
      <c r="H73" s="23" t="n">
        <f aca="false">SUM(H69:H72)</f>
        <v>-68619398.48</v>
      </c>
      <c r="I73" s="22" t="n">
        <f aca="false">SUM(I69:I72)</f>
        <v>-6052176.08</v>
      </c>
      <c r="J73" s="132" t="n">
        <f aca="false">I73-E64</f>
        <v>23321696.99</v>
      </c>
      <c r="K73" s="5"/>
      <c r="L73" s="5"/>
      <c r="M73" s="5"/>
      <c r="N73" s="5"/>
      <c r="O73" s="5"/>
      <c r="Q73" s="6"/>
      <c r="R73" s="6"/>
    </row>
    <row r="74" customFormat="false" ht="12.75" hidden="true" customHeight="false" outlineLevel="0" collapsed="false">
      <c r="J74" s="132"/>
      <c r="K74" s="5"/>
      <c r="L74" s="5"/>
      <c r="M74" s="5"/>
      <c r="N74" s="5"/>
      <c r="O74" s="5" t="n">
        <f aca="false">O72-O70</f>
        <v>0</v>
      </c>
      <c r="Q74" s="6"/>
      <c r="R74" s="6"/>
    </row>
    <row r="75" customFormat="false" ht="12.75" hidden="true" customHeight="false" outlineLevel="0" collapsed="false">
      <c r="F75" s="111" t="s">
        <v>210</v>
      </c>
      <c r="G75" s="6" t="n">
        <v>16455785.01</v>
      </c>
      <c r="H75" s="6" t="n">
        <v>-25984535.1</v>
      </c>
      <c r="I75" s="5" t="n">
        <f aca="false">SUM(G75:H75)</f>
        <v>-9528750.09</v>
      </c>
      <c r="J75" s="132"/>
      <c r="K75" s="5"/>
      <c r="L75" s="5"/>
      <c r="M75" s="5"/>
      <c r="N75" s="5"/>
      <c r="O75" s="5"/>
      <c r="Q75" s="6"/>
      <c r="R75" s="6"/>
    </row>
    <row r="76" customFormat="false" ht="12.75" hidden="true" customHeight="false" outlineLevel="0" collapsed="false">
      <c r="F76" s="111" t="s">
        <v>215</v>
      </c>
      <c r="G76" s="6" t="n">
        <v>24723849.47</v>
      </c>
      <c r="H76" s="6" t="n">
        <v>-36947399.13</v>
      </c>
      <c r="I76" s="5" t="n">
        <f aca="false">SUM(G76:H76)</f>
        <v>-12223549.66</v>
      </c>
      <c r="J76" s="132"/>
      <c r="K76" s="5"/>
      <c r="L76" s="5"/>
      <c r="M76" s="5"/>
      <c r="N76" s="5"/>
      <c r="O76" s="5"/>
      <c r="Q76" s="6"/>
      <c r="R76" s="6"/>
    </row>
    <row r="77" customFormat="false" ht="12.75" hidden="true" customHeight="false" outlineLevel="0" collapsed="false">
      <c r="F77" s="111" t="s">
        <v>216</v>
      </c>
      <c r="G77" s="6" t="n">
        <v>6461350.96</v>
      </c>
      <c r="H77" s="6" t="n">
        <v>-460954.21</v>
      </c>
      <c r="I77" s="5" t="n">
        <f aca="false">SUM(G77:H77)</f>
        <v>6000396.75</v>
      </c>
      <c r="J77" s="132"/>
      <c r="K77" s="5"/>
      <c r="L77" s="5"/>
      <c r="M77" s="5"/>
      <c r="N77" s="5"/>
      <c r="O77" s="5"/>
      <c r="Q77" s="6"/>
      <c r="R77" s="6"/>
    </row>
    <row r="78" customFormat="false" ht="12.75" hidden="true" customHeight="false" outlineLevel="0" collapsed="false">
      <c r="F78" s="111" t="s">
        <v>217</v>
      </c>
      <c r="G78" s="6" t="n">
        <v>13748866.5</v>
      </c>
      <c r="H78" s="6" t="n">
        <v>-5187098.04</v>
      </c>
      <c r="I78" s="5" t="n">
        <f aca="false">SUM(G78:H78)</f>
        <v>8561768.46</v>
      </c>
      <c r="J78" s="132"/>
      <c r="K78" s="5"/>
      <c r="L78" s="5"/>
      <c r="M78" s="5"/>
      <c r="N78" s="5"/>
      <c r="O78" s="5"/>
      <c r="Q78" s="6"/>
      <c r="R78" s="6"/>
    </row>
    <row r="79" customFormat="false" ht="12.75" hidden="true" customHeight="false" outlineLevel="0" collapsed="false">
      <c r="F79" s="111" t="s">
        <v>218</v>
      </c>
      <c r="G79" s="6" t="n">
        <v>571477.45</v>
      </c>
      <c r="I79" s="5" t="n">
        <f aca="false">SUM(G79:H79)</f>
        <v>571477.45</v>
      </c>
      <c r="J79" s="132"/>
      <c r="K79" s="5"/>
      <c r="L79" s="5"/>
      <c r="M79" s="5"/>
      <c r="N79" s="5"/>
      <c r="O79" s="5"/>
      <c r="Q79" s="6"/>
      <c r="R79" s="6"/>
    </row>
    <row r="80" customFormat="false" ht="12.75" hidden="true" customHeight="false" outlineLevel="0" collapsed="false">
      <c r="G80" s="23" t="n">
        <f aca="false">SUM(G75:G79)</f>
        <v>61961329.39</v>
      </c>
      <c r="H80" s="23" t="n">
        <f aca="false">SUM(H75:H79)</f>
        <v>-68579986.48</v>
      </c>
      <c r="I80" s="22" t="n">
        <f aca="false">SUM(G80:H80)</f>
        <v>-6618657.09</v>
      </c>
      <c r="J80" s="132"/>
      <c r="K80" s="5"/>
      <c r="L80" s="5"/>
      <c r="M80" s="5"/>
      <c r="N80" s="5"/>
      <c r="O80" s="5"/>
      <c r="Q80" s="6"/>
      <c r="R80" s="6"/>
    </row>
    <row r="81" customFormat="false" ht="12.75" hidden="true" customHeight="false" outlineLevel="0" collapsed="false">
      <c r="J81" s="132"/>
      <c r="K81" s="5"/>
      <c r="L81" s="5"/>
      <c r="M81" s="5"/>
      <c r="N81" s="5"/>
      <c r="O81" s="5"/>
      <c r="Q81" s="6"/>
      <c r="R81" s="6"/>
    </row>
    <row r="82" customFormat="false" ht="12.75" hidden="true" customHeight="false" outlineLevel="0" collapsed="false">
      <c r="J82" s="132"/>
      <c r="K82" s="5"/>
      <c r="L82" s="5"/>
      <c r="M82" s="5"/>
      <c r="N82" s="5"/>
      <c r="O82" s="5"/>
      <c r="Q82" s="6"/>
      <c r="R82" s="6"/>
    </row>
    <row r="83" customFormat="false" ht="12.75" hidden="true" customHeight="false" outlineLevel="0" collapsed="false">
      <c r="J83" s="132"/>
      <c r="K83" s="5"/>
      <c r="L83" s="5"/>
      <c r="M83" s="5"/>
      <c r="N83" s="5"/>
      <c r="O83" s="5"/>
      <c r="Q83" s="6"/>
      <c r="R83" s="6"/>
    </row>
    <row r="84" customFormat="false" ht="12.75" hidden="true" customHeight="false" outlineLevel="0" collapsed="false">
      <c r="J84" s="132"/>
      <c r="K84" s="5"/>
      <c r="L84" s="5"/>
      <c r="M84" s="5"/>
      <c r="N84" s="5"/>
      <c r="O84" s="5"/>
      <c r="Q84" s="6"/>
      <c r="R84" s="6"/>
    </row>
    <row r="85" customFormat="false" ht="12.75" hidden="true" customHeight="false" outlineLevel="0" collapsed="false">
      <c r="J85" s="132"/>
      <c r="K85" s="5"/>
      <c r="L85" s="5"/>
      <c r="M85" s="5"/>
      <c r="N85" s="5"/>
      <c r="O85" s="5"/>
      <c r="Q85" s="6"/>
      <c r="R85" s="6"/>
    </row>
    <row r="86" customFormat="false" ht="12.75" hidden="true" customHeight="false" outlineLevel="0" collapsed="false">
      <c r="J86" s="132"/>
      <c r="K86" s="5"/>
      <c r="L86" s="5"/>
      <c r="M86" s="5"/>
      <c r="N86" s="5"/>
      <c r="O86" s="5"/>
      <c r="Q86" s="6"/>
      <c r="R86" s="6"/>
    </row>
    <row r="87" customFormat="false" ht="12.75" hidden="false" customHeight="false" outlineLevel="0" collapsed="false">
      <c r="J87" s="132"/>
      <c r="K87" s="5"/>
      <c r="L87" s="5"/>
      <c r="M87" s="5"/>
      <c r="N87" s="5"/>
      <c r="O87" s="5"/>
      <c r="Q87" s="6"/>
      <c r="R87" s="6"/>
    </row>
    <row r="88" customFormat="false" ht="12.75" hidden="false" customHeight="false" outlineLevel="0" collapsed="false">
      <c r="J88" s="132"/>
      <c r="K88" s="5"/>
      <c r="L88" s="5"/>
      <c r="M88" s="5"/>
      <c r="N88" s="5"/>
      <c r="O88" s="5"/>
      <c r="Q88" s="6"/>
      <c r="R88" s="6"/>
    </row>
    <row r="89" customFormat="false" ht="12.75" hidden="false" customHeight="false" outlineLevel="0" collapsed="false">
      <c r="J89" s="132"/>
      <c r="K89" s="5"/>
      <c r="L89" s="5"/>
      <c r="M89" s="5"/>
      <c r="N89" s="5"/>
      <c r="O89" s="5"/>
      <c r="Q89" s="6"/>
      <c r="R89" s="6"/>
    </row>
    <row r="90" customFormat="false" ht="12.75" hidden="false" customHeight="false" outlineLevel="0" collapsed="false">
      <c r="J90" s="132"/>
      <c r="K90" s="5"/>
      <c r="L90" s="5"/>
      <c r="M90" s="5"/>
      <c r="N90" s="5"/>
      <c r="O90" s="5"/>
      <c r="Q90" s="6"/>
      <c r="R90" s="6"/>
    </row>
    <row r="91" customFormat="false" ht="12.75" hidden="false" customHeight="false" outlineLevel="0" collapsed="false">
      <c r="J91" s="132"/>
      <c r="K91" s="5"/>
      <c r="L91" s="5"/>
      <c r="M91" s="5"/>
      <c r="N91" s="5"/>
      <c r="O91" s="5"/>
      <c r="Q91" s="6"/>
      <c r="R91" s="6"/>
    </row>
    <row r="92" customFormat="false" ht="12.75" hidden="false" customHeight="false" outlineLevel="0" collapsed="false">
      <c r="J92" s="132"/>
      <c r="K92" s="5"/>
      <c r="L92" s="5"/>
      <c r="M92" s="5"/>
      <c r="N92" s="5"/>
      <c r="O92" s="5"/>
      <c r="Q92" s="6"/>
      <c r="R92" s="6"/>
    </row>
    <row r="93" customFormat="false" ht="12.75" hidden="false" customHeight="false" outlineLevel="0" collapsed="false">
      <c r="J93" s="132"/>
      <c r="K93" s="5"/>
      <c r="L93" s="5"/>
      <c r="M93" s="5"/>
      <c r="N93" s="5"/>
      <c r="O93" s="5"/>
      <c r="Q93" s="6"/>
      <c r="R93" s="6"/>
    </row>
    <row r="94" customFormat="false" ht="12.75" hidden="false" customHeight="false" outlineLevel="0" collapsed="false">
      <c r="J94" s="132"/>
      <c r="K94" s="5"/>
      <c r="L94" s="5"/>
      <c r="M94" s="5"/>
      <c r="N94" s="5"/>
      <c r="O94" s="5"/>
      <c r="Q94" s="6"/>
      <c r="R94" s="6"/>
    </row>
    <row r="95" customFormat="false" ht="12.75" hidden="false" customHeight="false" outlineLevel="0" collapsed="false">
      <c r="J95" s="132"/>
      <c r="K95" s="5"/>
      <c r="L95" s="5"/>
      <c r="M95" s="5"/>
      <c r="N95" s="5"/>
      <c r="O95" s="5"/>
      <c r="Q95" s="6"/>
      <c r="R95" s="6"/>
    </row>
    <row r="96" customFormat="false" ht="12.75" hidden="false" customHeight="false" outlineLevel="0" collapsed="false">
      <c r="J96" s="132"/>
      <c r="K96" s="5"/>
      <c r="L96" s="5"/>
      <c r="M96" s="5"/>
      <c r="N96" s="5"/>
      <c r="O96" s="5"/>
      <c r="Q96" s="6"/>
      <c r="R96" s="6"/>
    </row>
    <row r="97" customFormat="false" ht="12.75" hidden="false" customHeight="false" outlineLevel="0" collapsed="false">
      <c r="J97" s="132"/>
      <c r="K97" s="5"/>
      <c r="L97" s="5"/>
      <c r="M97" s="5"/>
      <c r="N97" s="5"/>
      <c r="O97" s="5"/>
      <c r="Q97" s="6"/>
      <c r="R97" s="6"/>
    </row>
    <row r="98" customFormat="false" ht="12.75" hidden="false" customHeight="false" outlineLevel="0" collapsed="false">
      <c r="J98" s="132"/>
      <c r="K98" s="5"/>
      <c r="L98" s="5"/>
      <c r="M98" s="5"/>
      <c r="N98" s="5"/>
      <c r="O98" s="5"/>
      <c r="Q98" s="6"/>
      <c r="R98" s="6"/>
    </row>
    <row r="99" customFormat="false" ht="12.75" hidden="false" customHeight="false" outlineLevel="0" collapsed="false">
      <c r="J99" s="132"/>
      <c r="K99" s="5"/>
      <c r="L99" s="5"/>
      <c r="M99" s="5"/>
      <c r="N99" s="5"/>
      <c r="O99" s="5"/>
      <c r="Q99" s="6"/>
      <c r="R99" s="6"/>
    </row>
    <row r="100" customFormat="false" ht="12.75" hidden="false" customHeight="false" outlineLevel="0" collapsed="false">
      <c r="J100" s="132"/>
      <c r="K100" s="5"/>
      <c r="L100" s="5"/>
      <c r="M100" s="5"/>
      <c r="N100" s="5"/>
      <c r="O100" s="5"/>
      <c r="Q100" s="6"/>
      <c r="R100" s="6"/>
    </row>
    <row r="101" customFormat="false" ht="12.75" hidden="false" customHeight="false" outlineLevel="0" collapsed="false">
      <c r="J101" s="132"/>
      <c r="K101" s="5"/>
      <c r="L101" s="5"/>
      <c r="M101" s="5"/>
      <c r="N101" s="5"/>
      <c r="O101" s="5"/>
      <c r="Q101" s="6"/>
      <c r="R101" s="6"/>
    </row>
    <row r="102" customFormat="false" ht="12.75" hidden="false" customHeight="false" outlineLevel="0" collapsed="false">
      <c r="J102" s="132"/>
      <c r="K102" s="5"/>
      <c r="L102" s="5"/>
      <c r="M102" s="5"/>
      <c r="N102" s="5"/>
      <c r="O102" s="5"/>
      <c r="Q102" s="6"/>
      <c r="R102" s="6"/>
    </row>
    <row r="103" customFormat="false" ht="12.75" hidden="false" customHeight="false" outlineLevel="0" collapsed="false">
      <c r="J103" s="132"/>
      <c r="K103" s="5"/>
      <c r="L103" s="5"/>
      <c r="M103" s="5"/>
      <c r="N103" s="5"/>
      <c r="O103" s="5"/>
      <c r="Q103" s="6"/>
      <c r="R103" s="6"/>
    </row>
    <row r="104" customFormat="false" ht="12.75" hidden="false" customHeight="false" outlineLevel="0" collapsed="false">
      <c r="J104" s="132"/>
      <c r="K104" s="5"/>
      <c r="L104" s="5"/>
      <c r="M104" s="5"/>
      <c r="N104" s="5"/>
      <c r="O104" s="5"/>
      <c r="Q104" s="6"/>
      <c r="R104" s="6"/>
    </row>
    <row r="105" customFormat="false" ht="12.75" hidden="false" customHeight="false" outlineLevel="0" collapsed="false">
      <c r="J105" s="132"/>
      <c r="K105" s="5"/>
      <c r="L105" s="5"/>
      <c r="M105" s="5"/>
      <c r="N105" s="5"/>
      <c r="O105" s="5"/>
      <c r="Q105" s="6"/>
      <c r="R105" s="6"/>
    </row>
    <row r="106" customFormat="false" ht="12.75" hidden="false" customHeight="false" outlineLevel="0" collapsed="false">
      <c r="J106" s="132"/>
      <c r="K106" s="5"/>
      <c r="L106" s="5"/>
      <c r="M106" s="5"/>
      <c r="N106" s="5"/>
      <c r="O106" s="5"/>
      <c r="Q106" s="6"/>
      <c r="R106" s="6"/>
    </row>
    <row r="107" customFormat="false" ht="12.75" hidden="false" customHeight="false" outlineLevel="0" collapsed="false">
      <c r="J107" s="132"/>
      <c r="K107" s="5"/>
      <c r="L107" s="5"/>
      <c r="M107" s="5"/>
      <c r="N107" s="5"/>
      <c r="O107" s="5"/>
      <c r="Q107" s="6"/>
      <c r="R107" s="6"/>
    </row>
    <row r="108" customFormat="false" ht="12.75" hidden="false" customHeight="false" outlineLevel="0" collapsed="false">
      <c r="J108" s="132"/>
      <c r="K108" s="5"/>
      <c r="L108" s="5"/>
      <c r="M108" s="5"/>
      <c r="N108" s="5"/>
      <c r="O108" s="5"/>
      <c r="Q108" s="6"/>
      <c r="R108" s="6"/>
    </row>
    <row r="109" customFormat="false" ht="12.75" hidden="false" customHeight="false" outlineLevel="0" collapsed="false">
      <c r="J109" s="132"/>
      <c r="K109" s="5"/>
      <c r="L109" s="5"/>
      <c r="M109" s="5"/>
      <c r="N109" s="5"/>
      <c r="O109" s="5"/>
      <c r="Q109" s="6"/>
      <c r="R109" s="6"/>
    </row>
    <row r="110" customFormat="false" ht="12.75" hidden="false" customHeight="false" outlineLevel="0" collapsed="false">
      <c r="J110" s="132"/>
      <c r="K110" s="5"/>
      <c r="L110" s="5"/>
      <c r="M110" s="5"/>
      <c r="N110" s="5"/>
      <c r="O110" s="5"/>
      <c r="Q110" s="6"/>
      <c r="R110" s="6"/>
    </row>
    <row r="111" customFormat="false" ht="12.75" hidden="false" customHeight="false" outlineLevel="0" collapsed="false">
      <c r="J111" s="132"/>
      <c r="K111" s="5"/>
      <c r="L111" s="5"/>
      <c r="M111" s="5"/>
      <c r="N111" s="5"/>
      <c r="O111" s="5"/>
      <c r="Q111" s="6"/>
      <c r="R111" s="6"/>
    </row>
    <row r="112" customFormat="false" ht="12.75" hidden="false" customHeight="false" outlineLevel="0" collapsed="false">
      <c r="J112" s="132"/>
      <c r="K112" s="5"/>
      <c r="L112" s="5"/>
      <c r="M112" s="5"/>
      <c r="N112" s="5"/>
      <c r="Q112" s="6"/>
      <c r="R112" s="6"/>
    </row>
    <row r="113" customFormat="false" ht="12.75" hidden="false" customHeight="false" outlineLevel="0" collapsed="false">
      <c r="J113" s="132"/>
      <c r="K113" s="5"/>
      <c r="L113" s="5"/>
      <c r="M113" s="5"/>
      <c r="N113" s="5"/>
      <c r="Q113" s="6"/>
      <c r="R113" s="6"/>
    </row>
    <row r="114" customFormat="false" ht="12.75" hidden="false" customHeight="false" outlineLevel="0" collapsed="false">
      <c r="J114" s="132"/>
      <c r="K114" s="5"/>
      <c r="L114" s="5"/>
      <c r="M114" s="5"/>
      <c r="N114" s="5"/>
      <c r="Q114" s="6"/>
      <c r="R114" s="6"/>
    </row>
    <row r="115" customFormat="false" ht="12.75" hidden="false" customHeight="false" outlineLevel="0" collapsed="false">
      <c r="J115" s="132"/>
      <c r="K115" s="5"/>
      <c r="L115" s="5"/>
      <c r="M115" s="5"/>
      <c r="N115" s="5"/>
      <c r="Q115" s="6"/>
      <c r="R115" s="6"/>
    </row>
    <row r="116" customFormat="false" ht="12.75" hidden="false" customHeight="false" outlineLevel="0" collapsed="false">
      <c r="J116" s="132"/>
      <c r="K116" s="5"/>
      <c r="L116" s="5"/>
      <c r="M116" s="5"/>
      <c r="N116" s="5"/>
      <c r="Q116" s="6"/>
      <c r="R116" s="6"/>
    </row>
    <row r="117" customFormat="false" ht="12.75" hidden="false" customHeight="false" outlineLevel="0" collapsed="false">
      <c r="J117" s="132"/>
      <c r="K117" s="5"/>
      <c r="L117" s="5"/>
      <c r="M117" s="5"/>
      <c r="N117" s="5"/>
      <c r="Q117" s="6"/>
      <c r="R117" s="6"/>
    </row>
    <row r="118" customFormat="false" ht="12.75" hidden="false" customHeight="false" outlineLevel="0" collapsed="false">
      <c r="J118" s="132"/>
      <c r="K118" s="5"/>
      <c r="L118" s="5"/>
      <c r="M118" s="5"/>
      <c r="N118" s="5"/>
      <c r="Q118" s="6"/>
      <c r="R118" s="6"/>
    </row>
    <row r="119" customFormat="false" ht="12.75" hidden="false" customHeight="false" outlineLevel="0" collapsed="false">
      <c r="J119" s="132"/>
      <c r="K119" s="5"/>
      <c r="L119" s="5"/>
      <c r="M119" s="5"/>
      <c r="N119" s="5"/>
      <c r="Q119" s="6"/>
      <c r="R119" s="6"/>
    </row>
    <row r="120" customFormat="false" ht="12.75" hidden="false" customHeight="false" outlineLevel="0" collapsed="false">
      <c r="J120" s="132"/>
      <c r="K120" s="5"/>
      <c r="L120" s="5"/>
      <c r="M120" s="5"/>
      <c r="N120" s="5"/>
      <c r="Q120" s="6"/>
      <c r="R120" s="6"/>
    </row>
    <row r="121" customFormat="false" ht="12.75" hidden="false" customHeight="false" outlineLevel="0" collapsed="false">
      <c r="J121" s="132"/>
      <c r="K121" s="5"/>
      <c r="L121" s="5"/>
      <c r="M121" s="5"/>
      <c r="N121" s="5"/>
      <c r="Q121" s="6"/>
      <c r="R121" s="6"/>
    </row>
    <row r="122" customFormat="false" ht="12.75" hidden="false" customHeight="false" outlineLevel="0" collapsed="false">
      <c r="J122" s="132"/>
      <c r="K122" s="5"/>
      <c r="L122" s="5"/>
      <c r="M122" s="5"/>
      <c r="N122" s="5"/>
      <c r="Q122" s="6"/>
      <c r="R122" s="6"/>
    </row>
    <row r="123" customFormat="false" ht="12.75" hidden="false" customHeight="false" outlineLevel="0" collapsed="false">
      <c r="J123" s="132"/>
      <c r="K123" s="5"/>
      <c r="L123" s="5"/>
      <c r="M123" s="5"/>
      <c r="N123" s="5"/>
      <c r="Q123" s="6"/>
      <c r="R123" s="6"/>
    </row>
    <row r="124" customFormat="false" ht="12.75" hidden="false" customHeight="false" outlineLevel="0" collapsed="false">
      <c r="J124" s="132"/>
      <c r="K124" s="5"/>
      <c r="L124" s="5"/>
      <c r="M124" s="5"/>
      <c r="N124" s="5"/>
      <c r="Q124" s="6"/>
      <c r="R124" s="6"/>
    </row>
    <row r="125" customFormat="false" ht="12.75" hidden="false" customHeight="false" outlineLevel="0" collapsed="false">
      <c r="J125" s="132"/>
      <c r="K125" s="5"/>
      <c r="L125" s="5"/>
      <c r="M125" s="5"/>
      <c r="N125" s="5"/>
      <c r="Q125" s="6"/>
      <c r="R125" s="6"/>
    </row>
    <row r="126" customFormat="false" ht="12.75" hidden="false" customHeight="false" outlineLevel="0" collapsed="false">
      <c r="J126" s="132"/>
      <c r="K126" s="5"/>
      <c r="L126" s="5"/>
      <c r="M126" s="5"/>
      <c r="N126" s="5"/>
      <c r="Q126" s="6"/>
      <c r="R126" s="6"/>
    </row>
    <row r="127" customFormat="false" ht="12.75" hidden="false" customHeight="false" outlineLevel="0" collapsed="false">
      <c r="J127" s="132"/>
      <c r="K127" s="5"/>
      <c r="L127" s="5"/>
      <c r="M127" s="5"/>
      <c r="N127" s="5"/>
      <c r="Q127" s="6"/>
      <c r="R127" s="6"/>
    </row>
    <row r="128" customFormat="false" ht="12.75" hidden="false" customHeight="false" outlineLevel="0" collapsed="false">
      <c r="J128" s="132"/>
      <c r="K128" s="5"/>
      <c r="L128" s="5"/>
      <c r="M128" s="5"/>
      <c r="N128" s="5"/>
      <c r="Q128" s="6"/>
      <c r="R128" s="6"/>
    </row>
    <row r="129" customFormat="false" ht="12.75" hidden="false" customHeight="false" outlineLevel="0" collapsed="false">
      <c r="J129" s="132"/>
      <c r="K129" s="5"/>
      <c r="L129" s="5"/>
      <c r="M129" s="5"/>
      <c r="N129" s="5"/>
      <c r="Q129" s="6"/>
      <c r="R129" s="6"/>
    </row>
    <row r="130" customFormat="false" ht="12.75" hidden="false" customHeight="false" outlineLevel="0" collapsed="false">
      <c r="J130" s="132"/>
      <c r="K130" s="5"/>
      <c r="L130" s="5"/>
      <c r="M130" s="5"/>
      <c r="N130" s="5"/>
      <c r="Q130" s="6"/>
      <c r="R130" s="6"/>
    </row>
    <row r="131" customFormat="false" ht="12.75" hidden="false" customHeight="false" outlineLevel="0" collapsed="false">
      <c r="J131" s="132"/>
      <c r="K131" s="5"/>
      <c r="L131" s="5"/>
      <c r="M131" s="5"/>
      <c r="N131" s="5"/>
      <c r="Q131" s="6"/>
      <c r="R131" s="6"/>
    </row>
    <row r="132" customFormat="false" ht="12.75" hidden="false" customHeight="false" outlineLevel="0" collapsed="false">
      <c r="J132" s="132"/>
      <c r="K132" s="5"/>
      <c r="L132" s="5"/>
      <c r="M132" s="5"/>
      <c r="N132" s="5"/>
      <c r="Q132" s="6"/>
      <c r="R132" s="6"/>
    </row>
    <row r="133" customFormat="false" ht="12.75" hidden="false" customHeight="false" outlineLevel="0" collapsed="false">
      <c r="J133" s="132"/>
      <c r="K133" s="5"/>
      <c r="L133" s="5"/>
      <c r="M133" s="5"/>
      <c r="N133" s="5"/>
      <c r="Q133" s="6"/>
      <c r="R133" s="6"/>
    </row>
    <row r="134" customFormat="false" ht="12.75" hidden="false" customHeight="false" outlineLevel="0" collapsed="false">
      <c r="J134" s="132"/>
      <c r="K134" s="5"/>
      <c r="L134" s="5"/>
      <c r="M134" s="5"/>
      <c r="N134" s="5"/>
      <c r="Q134" s="6"/>
      <c r="R134" s="6"/>
    </row>
    <row r="135" customFormat="false" ht="12.75" hidden="false" customHeight="false" outlineLevel="0" collapsed="false">
      <c r="J135" s="132"/>
      <c r="K135" s="5"/>
      <c r="L135" s="5"/>
      <c r="M135" s="5"/>
      <c r="N135" s="5"/>
      <c r="Q135" s="6"/>
      <c r="R135" s="6"/>
    </row>
    <row r="136" customFormat="false" ht="12.75" hidden="false" customHeight="false" outlineLevel="0" collapsed="false">
      <c r="J136" s="132"/>
      <c r="K136" s="5"/>
      <c r="L136" s="5"/>
      <c r="M136" s="5"/>
      <c r="N136" s="5"/>
      <c r="Q136" s="6"/>
      <c r="R136" s="6"/>
    </row>
    <row r="137" customFormat="false" ht="12.75" hidden="false" customHeight="false" outlineLevel="0" collapsed="false">
      <c r="J137" s="132"/>
      <c r="K137" s="5"/>
      <c r="L137" s="5"/>
      <c r="M137" s="5"/>
      <c r="N137" s="5"/>
      <c r="Q137" s="6"/>
      <c r="R137" s="6"/>
    </row>
    <row r="138" customFormat="false" ht="12.75" hidden="false" customHeight="false" outlineLevel="0" collapsed="false">
      <c r="J138" s="132"/>
      <c r="K138" s="5"/>
      <c r="L138" s="5"/>
      <c r="M138" s="5"/>
      <c r="N138" s="5"/>
      <c r="Q138" s="6"/>
      <c r="R138" s="6"/>
    </row>
    <row r="139" customFormat="false" ht="12.75" hidden="false" customHeight="false" outlineLevel="0" collapsed="false">
      <c r="J139" s="132"/>
      <c r="K139" s="5"/>
      <c r="L139" s="5"/>
      <c r="M139" s="5"/>
      <c r="N139" s="5"/>
      <c r="Q139" s="6"/>
      <c r="R139" s="6"/>
    </row>
    <row r="140" customFormat="false" ht="12.75" hidden="false" customHeight="false" outlineLevel="0" collapsed="false">
      <c r="J140" s="132"/>
      <c r="K140" s="5"/>
      <c r="L140" s="5"/>
      <c r="M140" s="5"/>
      <c r="N140" s="5"/>
      <c r="Q140" s="6"/>
      <c r="R140" s="6"/>
    </row>
    <row r="141" customFormat="false" ht="12.75" hidden="false" customHeight="false" outlineLevel="0" collapsed="false">
      <c r="J141" s="132"/>
      <c r="K141" s="5"/>
      <c r="L141" s="5"/>
      <c r="M141" s="5"/>
      <c r="N141" s="5"/>
      <c r="Q141" s="6"/>
      <c r="R141" s="6"/>
    </row>
    <row r="142" customFormat="false" ht="12.75" hidden="false" customHeight="false" outlineLevel="0" collapsed="false">
      <c r="J142" s="132"/>
      <c r="K142" s="5"/>
      <c r="L142" s="5"/>
      <c r="M142" s="5"/>
      <c r="N142" s="5"/>
      <c r="Q142" s="6"/>
      <c r="R142" s="6"/>
    </row>
    <row r="143" customFormat="false" ht="12.75" hidden="false" customHeight="false" outlineLevel="0" collapsed="false">
      <c r="J143" s="132"/>
      <c r="K143" s="5"/>
      <c r="L143" s="5"/>
      <c r="M143" s="5"/>
      <c r="N143" s="5"/>
      <c r="Q143" s="6"/>
      <c r="R143" s="6"/>
    </row>
    <row r="144" customFormat="false" ht="12.75" hidden="false" customHeight="false" outlineLevel="0" collapsed="false">
      <c r="J144" s="132"/>
      <c r="K144" s="5"/>
      <c r="L144" s="5"/>
      <c r="M144" s="5"/>
      <c r="N144" s="5"/>
      <c r="Q144" s="6"/>
      <c r="R144" s="6"/>
    </row>
    <row r="145" customFormat="false" ht="12.75" hidden="false" customHeight="false" outlineLevel="0" collapsed="false">
      <c r="J145" s="132"/>
      <c r="K145" s="5"/>
      <c r="L145" s="5"/>
      <c r="M145" s="5"/>
      <c r="N145" s="5"/>
      <c r="Q145" s="6"/>
      <c r="R145" s="6"/>
    </row>
    <row r="146" customFormat="false" ht="12.75" hidden="false" customHeight="false" outlineLevel="0" collapsed="false">
      <c r="J146" s="132"/>
      <c r="K146" s="5"/>
      <c r="L146" s="5"/>
      <c r="M146" s="5"/>
      <c r="N146" s="5"/>
      <c r="Q146" s="6"/>
      <c r="R146" s="6"/>
    </row>
    <row r="147" customFormat="false" ht="12.75" hidden="false" customHeight="false" outlineLevel="0" collapsed="false">
      <c r="J147" s="132"/>
      <c r="K147" s="5"/>
      <c r="L147" s="5"/>
      <c r="M147" s="5"/>
      <c r="N147" s="5"/>
      <c r="Q147" s="6"/>
      <c r="R147" s="6"/>
    </row>
    <row r="148" customFormat="false" ht="12.75" hidden="false" customHeight="false" outlineLevel="0" collapsed="false">
      <c r="J148" s="132"/>
      <c r="K148" s="5"/>
      <c r="L148" s="5"/>
      <c r="M148" s="5"/>
      <c r="N148" s="5"/>
    </row>
    <row r="149" customFormat="false" ht="12.75" hidden="false" customHeight="false" outlineLevel="0" collapsed="false">
      <c r="J149" s="132"/>
      <c r="K149" s="5"/>
      <c r="L149" s="5"/>
      <c r="M149" s="5"/>
      <c r="N149" s="5"/>
    </row>
    <row r="150" customFormat="false" ht="12.75" hidden="false" customHeight="false" outlineLevel="0" collapsed="false">
      <c r="J150" s="132"/>
      <c r="K150" s="5"/>
      <c r="L150" s="5"/>
      <c r="M150" s="5"/>
      <c r="N150" s="5"/>
    </row>
    <row r="151" customFormat="false" ht="12.75" hidden="false" customHeight="false" outlineLevel="0" collapsed="false">
      <c r="J151" s="132"/>
      <c r="K151" s="5"/>
      <c r="L151" s="5"/>
      <c r="M151" s="5"/>
      <c r="N151" s="5"/>
    </row>
  </sheetData>
  <mergeCells count="16">
    <mergeCell ref="F1:G1"/>
    <mergeCell ref="E2:G2"/>
    <mergeCell ref="C3:G3"/>
    <mergeCell ref="F6:G6"/>
    <mergeCell ref="A8:G8"/>
    <mergeCell ref="A10:A11"/>
    <mergeCell ref="B10:B11"/>
    <mergeCell ref="C10:C11"/>
    <mergeCell ref="D10:D11"/>
    <mergeCell ref="E10:E11"/>
    <mergeCell ref="F10:G10"/>
    <mergeCell ref="K10:L10"/>
    <mergeCell ref="F65:G65"/>
    <mergeCell ref="L65:M65"/>
    <mergeCell ref="O65:P65"/>
    <mergeCell ref="O67:O68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2023-12-06T10:36:06Z</dcterms:created>
  <dc:creator/>
  <dc:description/>
  <dc:language>ru-RU</dc:language>
  <cp:lastModifiedBy/>
  <cp:lastPrinted>2023-12-06T10:45:00Z</cp:lastPrinted>
  <dcterms:modified xsi:type="dcterms:W3CDTF">2023-12-06T10:53:04Z</dcterms:modified>
  <cp:revision>4</cp:revision>
  <dc:subject/>
  <dc:title/>
</cp:coreProperties>
</file>